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715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1'!$8:$14</definedName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<sst xmlns="http://schemas.openxmlformats.org/spreadsheetml/2006/main" count="208" uniqueCount="104">
  <si>
    <t>№ п/п</t>
  </si>
  <si>
    <t>МП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</si>
  <si>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</si>
  <si>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</si>
  <si>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</si>
  <si>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</si>
  <si>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</si>
  <si>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</si>
  <si>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</si>
  <si>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</si>
  <si>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</si>
  <si>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</si>
  <si>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</si>
  <si>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</si>
  <si>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</si>
  <si>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</si>
  <si>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</si>
  <si>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</si>
  <si>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</si>
  <si>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</si>
  <si>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</si>
  <si>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</si>
  <si>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7</t>
  </si>
  <si>
    <t>Комитет по дорожному хозяйству                                                                     Ленинградской области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</si>
  <si>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</si>
  <si>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</si>
  <si>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</si>
  <si>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</si>
  <si>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</si>
  <si>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</si>
  <si>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</si>
  <si>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</si>
  <si>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</si>
  <si>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</si>
  <si>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</si>
  <si>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</si>
  <si>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</si>
  <si>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</si>
  <si>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</si>
  <si>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ОБРАЗЕЦ</t>
  </si>
  <si>
    <t>Государственная программа "Развитие автомобильных дорог Ленинградской области".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</si>
  <si>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</si>
  <si>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</si>
  <si>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</si>
  <si>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</si>
  <si>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</si>
  <si>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</si>
  <si>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</si>
  <si>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</si>
  <si>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</si>
  <si>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</si>
  <si>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 xml:space="preserve">Целевые показатели без учета предоставления субсидии  (Ввод мощностей в 2016 году)  </t>
  </si>
  <si>
    <t xml:space="preserve">Целевые показатели с учетом предоставления субсидии (Ввод мощностей в 2016 году)  </t>
  </si>
  <si>
    <t>Объем финансирования в 2016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</si>
  <si>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2016 г. ( тыс.руб.)</t>
  </si>
  <si>
    <t>029 0409 62 0 00 00000</t>
  </si>
  <si>
    <t>029 0409 62 2 02 70140 521</t>
  </si>
  <si>
    <t>Ввод мощностей в 2016 году</t>
  </si>
  <si>
    <t>Приложение № 1  к Дополнительному соглашению №_____                                                                                               от"_____"____________2016г.</t>
  </si>
  <si>
    <t>Приложение № 2   к  Дополнительному  соглашению                           №_____ от "_____"____________2016г.</t>
  </si>
  <si>
    <t>Приложение № 3 к Дополнительному  Соглашению №_____от "_____"____________2016г.</t>
  </si>
  <si>
    <t>кв.м                 (справ.)</t>
  </si>
  <si>
    <t>кв.м            ( справ.)</t>
  </si>
  <si>
    <t>кв.м      ( справ)</t>
  </si>
  <si>
    <t xml:space="preserve">Распределение средств по объектам  мероприятий Программ муниципального образования  Пашского сельского поселения Волховского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2016 году. </t>
  </si>
  <si>
    <t>1</t>
  </si>
  <si>
    <t xml:space="preserve">Капитальный ремонт и ремонт автомобильных дорог общего пользования  местного значения.  ВСЕГО: </t>
  </si>
  <si>
    <t xml:space="preserve">Администрация МО Пашское СП </t>
  </si>
  <si>
    <t>1.1</t>
  </si>
  <si>
    <t>ремонт дороги улица Пионерская в селе Паша Волховского района Ленинградской области (от пересечения с пер. Школьный до д. №18 ул. Пионерская)</t>
  </si>
  <si>
    <t>ремонт дороги улица Новая Советская в селе Паша Волховского района Ленинградской области (от пересечения с ул. Советская до д. № 26 ул. Новая Советская)</t>
  </si>
  <si>
    <t>ремонт дороги улица Школьная в селе Паша Волховского района Ленинградской области (от пересечения с ул. Советской до пересечения с объездной дорогой в с. Паша)</t>
  </si>
  <si>
    <t>ремонт дороги переулок Лесной в селе Паша Волховского района Ленинградской области (от пересечения с ул. Павла Нечесанова до д.№13 пер. Лесной, от д.№7 до д.№9 пер. Лесной)</t>
  </si>
  <si>
    <t>Зам.председателя комитета  ____________________  / Д.В. Бахтин/</t>
  </si>
  <si>
    <t xml:space="preserve">    Глава Администрации ________________ /Г.В. Полегонько/ </t>
  </si>
  <si>
    <t>ремонт дороги по ул.Строительная в с. Паша  (от пересечения с ул. Студенческая до д.№8)</t>
  </si>
  <si>
    <t xml:space="preserve">                     Администрация муниципального образования Пашское сельское поселение Волховского муниципального района Ленинградской области</t>
  </si>
  <si>
    <t>Приложение № 1  к Соглашению №110                                                                                               от "26" апреля 2016г.</t>
  </si>
  <si>
    <t>Приложение № 2   к Соглашению                           №110 от "26" апреля 2016г.</t>
  </si>
  <si>
    <t>Приложение № 3 к Соглашению №110 от "26" апреля 2016г.</t>
  </si>
  <si>
    <t>Заместитель председателя Комитета ____________  /Д.В. Бахтин /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</si>
  <si>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</si>
  <si>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 xml:space="preserve">Глава Администрации _______________/Г.В. Полегонько/ </t>
  </si>
  <si>
    <t>1.1.1</t>
  </si>
  <si>
    <t>1.1.2</t>
  </si>
  <si>
    <t>1.1.3</t>
  </si>
  <si>
    <t>1.1.4</t>
  </si>
  <si>
    <t>1.1.5</t>
  </si>
  <si>
    <t>I</t>
  </si>
  <si>
    <t xml:space="preserve">                         Глава Администрации ________________ /Г.В.Полегонько/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</si>
  <si>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</si>
  <si>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б) Ремонт, всего: </t>
  </si>
  <si>
    <t>1.2</t>
  </si>
  <si>
    <t>Капитальный ремонт и ремонт дорог общего пользования местного значения с твердым покрытием до сельских населенных пунктов</t>
  </si>
  <si>
    <t>х</t>
  </si>
  <si>
    <t>1,2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</si>
  <si>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Пашское сельское поселение Волховского муниципального района Ленинградской области  в 2016 году.</t>
  </si>
  <si>
    <t>средства, подлежащие возврату</t>
  </si>
  <si>
    <t>Средства, подлежащие возврату</t>
  </si>
  <si>
    <r>
      <t>813</t>
    </r>
    <r>
      <rPr>
        <sz val="8"/>
        <color indexed="8"/>
        <rFont val="Arial Cyr"/>
        <family val="0"/>
      </rPr>
      <t xml:space="preserve"> 2 02 02216 </t>
    </r>
    <r>
      <rPr>
        <b/>
        <sz val="8"/>
        <color indexed="8"/>
        <rFont val="Arial Cyr"/>
        <family val="0"/>
      </rPr>
      <t xml:space="preserve">10 </t>
    </r>
    <r>
      <rPr>
        <sz val="8"/>
        <color indexed="8"/>
        <rFont val="Arial Cyr"/>
        <family val="0"/>
      </rPr>
      <t>0000 151</t>
    </r>
  </si>
  <si>
    <r>
      <t xml:space="preserve">813 </t>
    </r>
    <r>
      <rPr>
        <sz val="8"/>
        <color indexed="8"/>
        <rFont val="Arial Cyr"/>
        <family val="0"/>
      </rPr>
      <t xml:space="preserve">0409 </t>
    </r>
    <r>
      <rPr>
        <b/>
        <sz val="8"/>
        <color indexed="8"/>
        <rFont val="Arial Cyr"/>
        <family val="0"/>
      </rPr>
      <t xml:space="preserve">02101 </t>
    </r>
    <r>
      <rPr>
        <sz val="8"/>
        <color indexed="8"/>
        <rFont val="Arial Cyr"/>
        <family val="0"/>
      </rPr>
      <t>70140</t>
    </r>
  </si>
  <si>
    <t>6</t>
  </si>
  <si>
    <t>ОТЧЕТ об осуществлении расходов дорожного фонда муниципального образования Пашское сельское поселение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2017 года</t>
  </si>
  <si>
    <t>Главный бухгалтер _____________ /А.С. Минина/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</si>
</sst>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"/>
    <numFmt numFmtId="194" formatCode="#,##0_р_."/>
    <numFmt numFmtId="195" formatCode="#,##0.0_р_."/>
    <numFmt numFmtId="196" formatCode="#,##0.00_р_."/>
  </numFmts>
  <fonts count="14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sz val="11"/>
      <name val="Times New Roman Cyr"/>
      <family val="1"/>
    </font>
    <font>
      <sz val="9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Times New Roman Cyr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 Cyr"/>
      <family val="0"/>
    </font>
    <font>
      <sz val="9"/>
      <color indexed="9"/>
      <name val="Times New Roman Cyr"/>
      <family val="1"/>
    </font>
    <font>
      <b/>
      <sz val="14"/>
      <color indexed="8"/>
      <name val="Times New Roman Cyr"/>
      <family val="1"/>
    </font>
    <font>
      <i/>
      <sz val="9"/>
      <color indexed="8"/>
      <name val="Times New Roman Cyr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 CYR"/>
      <family val="0"/>
    </font>
    <font>
      <sz val="9"/>
      <color indexed="8"/>
      <name val="Times New Roman Cyr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9"/>
      <color indexed="8"/>
      <name val="Times New Roman Cyr"/>
      <family val="0"/>
    </font>
    <font>
      <i/>
      <sz val="9"/>
      <color indexed="8"/>
      <name val="Times New Roman"/>
      <family val="1"/>
    </font>
    <font>
      <b/>
      <sz val="8"/>
      <color indexed="8"/>
      <name val="Times New Roman Cyr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color indexed="8"/>
      <name val="Times New Roman"/>
      <family val="1"/>
    </font>
    <font>
      <sz val="18"/>
      <color indexed="8"/>
      <name val="Times New Roman Cyr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 Cyr"/>
      <family val="0"/>
    </font>
    <font>
      <b/>
      <i/>
      <sz val="9"/>
      <color indexed="8"/>
      <name val="Times New Roman"/>
      <family val="1"/>
    </font>
    <font>
      <i/>
      <sz val="8"/>
      <color indexed="8"/>
      <name val="Times New Roman Cyr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4"/>
      <color theme="1"/>
      <name val="Times New Roman Cyr"/>
      <family val="1"/>
    </font>
    <font>
      <i/>
      <sz val="9"/>
      <color theme="1"/>
      <name val="Times New Roman Cyr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2"/>
      <color theme="1"/>
      <name val="Times New Roman Cyr"/>
      <family val="1"/>
    </font>
    <font>
      <b/>
      <sz val="18"/>
      <color theme="1"/>
      <name val="Times New Roman Cyr"/>
      <family val="1"/>
    </font>
    <font>
      <sz val="12"/>
      <color theme="1"/>
      <name val="Times New Roman Cyr"/>
      <family val="1"/>
    </font>
    <font>
      <sz val="7"/>
      <color theme="1"/>
      <name val="Times New Roman CYR"/>
      <family val="0"/>
    </font>
    <font>
      <sz val="9"/>
      <color theme="1"/>
      <name val="Times New Roman Cyr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 Cyr"/>
      <family val="1"/>
    </font>
    <font>
      <b/>
      <sz val="9"/>
      <color theme="1"/>
      <name val="Times New Roman Cyr"/>
      <family val="0"/>
    </font>
    <font>
      <i/>
      <sz val="9"/>
      <color theme="1"/>
      <name val="Times New Roman"/>
      <family val="1"/>
    </font>
    <font>
      <b/>
      <sz val="8"/>
      <color theme="1"/>
      <name val="Times New Roman Cyr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 Cyr"/>
      <family val="0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Arial Cyr"/>
      <family val="0"/>
    </font>
    <font>
      <sz val="10"/>
      <color theme="1"/>
      <name val="Times New Roman Cyr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sz val="11"/>
      <color theme="1"/>
      <name val="Arial Cyr"/>
      <family val="0"/>
    </font>
    <font>
      <b/>
      <sz val="11"/>
      <color theme="1"/>
      <name val="Times New Roman"/>
      <family val="1"/>
    </font>
    <font>
      <b/>
      <sz val="11"/>
      <color theme="1"/>
      <name val="Times New Roman CYR"/>
      <family val="1"/>
    </font>
    <font>
      <b/>
      <sz val="8"/>
      <color theme="1"/>
      <name val="Arial Cyr"/>
      <family val="0"/>
    </font>
    <font>
      <sz val="14"/>
      <color theme="1"/>
      <name val="Times New Roman Cyr"/>
      <family val="1"/>
    </font>
    <font>
      <sz val="14"/>
      <color theme="1"/>
      <name val="Times New Roman"/>
      <family val="1"/>
    </font>
    <font>
      <sz val="18"/>
      <color theme="1"/>
      <name val="Times New Roman Cyr"/>
      <family val="1"/>
    </font>
    <font>
      <b/>
      <sz val="18"/>
      <color theme="1"/>
      <name val="Times New Roman"/>
      <family val="1"/>
    </font>
    <font>
      <b/>
      <i/>
      <sz val="9"/>
      <color theme="1"/>
      <name val="Times New Roman Cyr"/>
      <family val="0"/>
    </font>
    <font>
      <b/>
      <i/>
      <sz val="9"/>
      <color theme="1"/>
      <name val="Times New Roman"/>
      <family val="1"/>
    </font>
    <font>
      <sz val="9"/>
      <color theme="0"/>
      <name val="Times New Roman Cyr"/>
      <family val="1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i/>
      <sz val="8"/>
      <color theme="1"/>
      <name val="Times New Roman Cyr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3" fillId="0" borderId="0">
      <alignment/>
      <protection/>
    </xf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 wrapText="1"/>
    </xf>
    <xf numFmtId="180" fontId="13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 vertical="justify" wrapText="1"/>
    </xf>
    <xf numFmtId="180" fontId="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181" fontId="101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justify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2" fillId="0" borderId="0" xfId="0" applyFont="1" applyBorder="1" applyAlignment="1">
      <alignment/>
    </xf>
    <xf numFmtId="0" fontId="100" fillId="0" borderId="0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105" fillId="33" borderId="0" xfId="0" applyNumberFormat="1" applyFont="1" applyFill="1" applyBorder="1" applyAlignment="1">
      <alignment horizontal="center" vertical="center" wrapText="1"/>
    </xf>
    <xf numFmtId="187" fontId="106" fillId="0" borderId="0" xfId="58" applyNumberFormat="1" applyFont="1" applyFill="1" applyBorder="1" applyAlignment="1">
      <alignment horizontal="center" vertical="center" wrapText="1"/>
    </xf>
    <xf numFmtId="180" fontId="106" fillId="33" borderId="0" xfId="0" applyNumberFormat="1" applyFont="1" applyFill="1" applyBorder="1" applyAlignment="1">
      <alignment horizontal="center" vertical="center" wrapText="1"/>
    </xf>
    <xf numFmtId="0" fontId="106" fillId="33" borderId="0" xfId="0" applyNumberFormat="1" applyFont="1" applyFill="1" applyBorder="1" applyAlignment="1">
      <alignment horizontal="center" vertical="center" wrapText="1"/>
    </xf>
    <xf numFmtId="0" fontId="106" fillId="0" borderId="0" xfId="0" applyNumberFormat="1" applyFont="1" applyFill="1" applyBorder="1" applyAlignment="1">
      <alignment horizontal="center" vertical="center" wrapText="1"/>
    </xf>
    <xf numFmtId="186" fontId="106" fillId="33" borderId="0" xfId="0" applyNumberFormat="1" applyFont="1" applyFill="1" applyBorder="1" applyAlignment="1">
      <alignment horizontal="center" vertical="center" wrapText="1"/>
    </xf>
    <xf numFmtId="0" fontId="107" fillId="0" borderId="0" xfId="0" applyFont="1" applyBorder="1" applyAlignment="1">
      <alignment/>
    </xf>
    <xf numFmtId="0" fontId="108" fillId="0" borderId="0" xfId="0" applyFont="1" applyBorder="1" applyAlignment="1">
      <alignment horizontal="center" vertical="center" wrapText="1"/>
    </xf>
    <xf numFmtId="181" fontId="109" fillId="33" borderId="0" xfId="0" applyNumberFormat="1" applyFont="1" applyFill="1" applyBorder="1" applyAlignment="1">
      <alignment horizontal="center" vertical="center" wrapText="1"/>
    </xf>
    <xf numFmtId="181" fontId="110" fillId="33" borderId="0" xfId="0" applyNumberFormat="1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top" wrapText="1"/>
    </xf>
    <xf numFmtId="0" fontId="108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182" fontId="111" fillId="33" borderId="0" xfId="0" applyNumberFormat="1" applyFont="1" applyFill="1" applyBorder="1" applyAlignment="1">
      <alignment horizontal="center" vertical="center" wrapText="1"/>
    </xf>
    <xf numFmtId="0" fontId="108" fillId="33" borderId="0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1" fontId="112" fillId="33" borderId="10" xfId="0" applyNumberFormat="1" applyFont="1" applyFill="1" applyBorder="1" applyAlignment="1">
      <alignment vertical="center" textRotation="90" wrapText="1"/>
    </xf>
    <xf numFmtId="181" fontId="113" fillId="33" borderId="10" xfId="0" applyNumberFormat="1" applyFont="1" applyFill="1" applyBorder="1" applyAlignment="1">
      <alignment horizontal="center" vertical="center" wrapText="1"/>
    </xf>
    <xf numFmtId="0" fontId="114" fillId="0" borderId="10" xfId="53" applyNumberFormat="1" applyFont="1" applyFill="1" applyBorder="1" applyAlignment="1">
      <alignment horizontal="center" vertical="center" wrapText="1"/>
      <protection/>
    </xf>
    <xf numFmtId="49" fontId="115" fillId="0" borderId="10" xfId="0" applyNumberFormat="1" applyFont="1" applyBorder="1" applyAlignment="1">
      <alignment horizontal="center" vertical="center" wrapText="1"/>
    </xf>
    <xf numFmtId="2" fontId="116" fillId="33" borderId="10" xfId="0" applyNumberFormat="1" applyFont="1" applyFill="1" applyBorder="1" applyAlignment="1">
      <alignment horizontal="left" vertical="center" wrapText="1"/>
    </xf>
    <xf numFmtId="4" fontId="117" fillId="33" borderId="10" xfId="0" applyNumberFormat="1" applyFont="1" applyFill="1" applyBorder="1" applyAlignment="1">
      <alignment horizontal="center" vertical="center" wrapText="1"/>
    </xf>
    <xf numFmtId="49" fontId="118" fillId="0" borderId="10" xfId="0" applyNumberFormat="1" applyFont="1" applyBorder="1" applyAlignment="1">
      <alignment horizontal="center" vertical="center" wrapText="1"/>
    </xf>
    <xf numFmtId="0" fontId="113" fillId="0" borderId="10" xfId="0" applyFont="1" applyFill="1" applyBorder="1" applyAlignment="1">
      <alignment vertical="center"/>
    </xf>
    <xf numFmtId="0" fontId="118" fillId="0" borderId="10" xfId="0" applyFont="1" applyBorder="1" applyAlignment="1">
      <alignment horizontal="center" vertical="center" wrapText="1"/>
    </xf>
    <xf numFmtId="2" fontId="105" fillId="33" borderId="10" xfId="0" applyNumberFormat="1" applyFont="1" applyFill="1" applyBorder="1" applyAlignment="1">
      <alignment horizontal="center" vertical="center" wrapText="1"/>
    </xf>
    <xf numFmtId="181" fontId="105" fillId="33" borderId="10" xfId="0" applyNumberFormat="1" applyFont="1" applyFill="1" applyBorder="1" applyAlignment="1">
      <alignment horizontal="center" vertical="center" wrapText="1"/>
    </xf>
    <xf numFmtId="180" fontId="105" fillId="33" borderId="10" xfId="0" applyNumberFormat="1" applyFont="1" applyFill="1" applyBorder="1" applyAlignment="1">
      <alignment horizontal="center" vertical="center" wrapText="1"/>
    </xf>
    <xf numFmtId="187" fontId="106" fillId="0" borderId="10" xfId="58" applyNumberFormat="1" applyFont="1" applyFill="1" applyBorder="1" applyAlignment="1">
      <alignment horizontal="center" vertical="center" wrapText="1"/>
    </xf>
    <xf numFmtId="49" fontId="117" fillId="33" borderId="10" xfId="0" applyNumberFormat="1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vertical="center" wrapText="1"/>
    </xf>
    <xf numFmtId="0" fontId="114" fillId="0" borderId="10" xfId="0" applyFont="1" applyBorder="1" applyAlignment="1">
      <alignment horizontal="center" vertical="center" wrapText="1"/>
    </xf>
    <xf numFmtId="186" fontId="119" fillId="33" borderId="10" xfId="0" applyNumberFormat="1" applyFont="1" applyFill="1" applyBorder="1" applyAlignment="1">
      <alignment horizontal="center" vertical="center" wrapText="1"/>
    </xf>
    <xf numFmtId="181" fontId="119" fillId="33" borderId="10" xfId="0" applyNumberFormat="1" applyFont="1" applyFill="1" applyBorder="1" applyAlignment="1">
      <alignment horizontal="center" vertical="center" wrapText="1"/>
    </xf>
    <xf numFmtId="2" fontId="119" fillId="33" borderId="10" xfId="0" applyNumberFormat="1" applyFont="1" applyFill="1" applyBorder="1" applyAlignment="1">
      <alignment horizontal="center" vertical="center" wrapText="1"/>
    </xf>
    <xf numFmtId="2" fontId="117" fillId="33" borderId="10" xfId="0" applyNumberFormat="1" applyFont="1" applyFill="1" applyBorder="1" applyAlignment="1">
      <alignment horizontal="left" vertical="center" wrapText="1"/>
    </xf>
    <xf numFmtId="0" fontId="115" fillId="0" borderId="10" xfId="0" applyFont="1" applyBorder="1" applyAlignment="1">
      <alignment horizontal="center" vertical="center" wrapText="1"/>
    </xf>
    <xf numFmtId="180" fontId="117" fillId="33" borderId="10" xfId="0" applyNumberFormat="1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186" fontId="117" fillId="33" borderId="10" xfId="0" applyNumberFormat="1" applyFont="1" applyFill="1" applyBorder="1" applyAlignment="1">
      <alignment horizontal="center" vertical="center" wrapText="1"/>
    </xf>
    <xf numFmtId="187" fontId="117" fillId="0" borderId="10" xfId="58" applyNumberFormat="1" applyFont="1" applyFill="1" applyBorder="1" applyAlignment="1">
      <alignment horizontal="center" vertical="center" wrapText="1"/>
    </xf>
    <xf numFmtId="49" fontId="121" fillId="0" borderId="10" xfId="0" applyNumberFormat="1" applyFont="1" applyBorder="1" applyAlignment="1">
      <alignment horizontal="center" vertical="center" wrapText="1"/>
    </xf>
    <xf numFmtId="2" fontId="117" fillId="33" borderId="10" xfId="0" applyNumberFormat="1" applyFont="1" applyFill="1" applyBorder="1" applyAlignment="1">
      <alignment horizontal="left" vertical="center" wrapText="1"/>
    </xf>
    <xf numFmtId="49" fontId="120" fillId="0" borderId="10" xfId="0" applyNumberFormat="1" applyFont="1" applyBorder="1" applyAlignment="1">
      <alignment horizontal="center" vertical="center" wrapText="1"/>
    </xf>
    <xf numFmtId="2" fontId="113" fillId="33" borderId="10" xfId="0" applyNumberFormat="1" applyFont="1" applyFill="1" applyBorder="1" applyAlignment="1">
      <alignment horizontal="left" vertical="center" wrapText="1"/>
    </xf>
    <xf numFmtId="180" fontId="106" fillId="33" borderId="10" xfId="0" applyNumberFormat="1" applyFont="1" applyFill="1" applyBorder="1" applyAlignment="1">
      <alignment horizontal="center" vertical="center" wrapText="1"/>
    </xf>
    <xf numFmtId="0" fontId="113" fillId="33" borderId="10" xfId="0" applyNumberFormat="1" applyFont="1" applyFill="1" applyBorder="1" applyAlignment="1">
      <alignment horizontal="center" vertical="center" wrapText="1"/>
    </xf>
    <xf numFmtId="0" fontId="106" fillId="33" borderId="10" xfId="0" applyNumberFormat="1" applyFont="1" applyFill="1" applyBorder="1" applyAlignment="1">
      <alignment horizontal="center" vertical="center" wrapText="1"/>
    </xf>
    <xf numFmtId="0" fontId="106" fillId="0" borderId="10" xfId="0" applyNumberFormat="1" applyFont="1" applyFill="1" applyBorder="1" applyAlignment="1">
      <alignment horizontal="center" vertical="center" wrapText="1"/>
    </xf>
    <xf numFmtId="1" fontId="122" fillId="33" borderId="10" xfId="0" applyNumberFormat="1" applyFont="1" applyFill="1" applyBorder="1" applyAlignment="1">
      <alignment horizontal="center" vertical="center" wrapText="1"/>
    </xf>
    <xf numFmtId="181" fontId="122" fillId="33" borderId="10" xfId="0" applyNumberFormat="1" applyFont="1" applyFill="1" applyBorder="1" applyAlignment="1">
      <alignment horizontal="center" vertical="center" wrapText="1"/>
    </xf>
    <xf numFmtId="2" fontId="122" fillId="33" borderId="10" xfId="0" applyNumberFormat="1" applyFont="1" applyFill="1" applyBorder="1" applyAlignment="1">
      <alignment horizontal="center" vertical="center" wrapText="1"/>
    </xf>
    <xf numFmtId="0" fontId="117" fillId="33" borderId="10" xfId="0" applyNumberFormat="1" applyFont="1" applyFill="1" applyBorder="1" applyAlignment="1">
      <alignment horizontal="center" vertical="center" wrapText="1"/>
    </xf>
    <xf numFmtId="186" fontId="122" fillId="33" borderId="10" xfId="0" applyNumberFormat="1" applyFont="1" applyFill="1" applyBorder="1" applyAlignment="1">
      <alignment horizontal="center" vertical="center" wrapText="1"/>
    </xf>
    <xf numFmtId="0" fontId="117" fillId="0" borderId="10" xfId="0" applyNumberFormat="1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49" fontId="114" fillId="0" borderId="0" xfId="0" applyNumberFormat="1" applyFont="1" applyAlignment="1">
      <alignment horizontal="center" vertical="center" wrapText="1"/>
    </xf>
    <xf numFmtId="180" fontId="125" fillId="0" borderId="0" xfId="0" applyNumberFormat="1" applyFont="1" applyAlignment="1">
      <alignment horizontal="right" vertical="center" wrapText="1"/>
    </xf>
    <xf numFmtId="0" fontId="126" fillId="0" borderId="0" xfId="0" applyFont="1" applyBorder="1" applyAlignment="1">
      <alignment horizontal="center" vertical="center" wrapText="1"/>
    </xf>
    <xf numFmtId="49" fontId="127" fillId="0" borderId="0" xfId="0" applyNumberFormat="1" applyFont="1" applyFill="1" applyBorder="1" applyAlignment="1">
      <alignment horizontal="center" vertical="center" wrapText="1"/>
    </xf>
    <xf numFmtId="190" fontId="127" fillId="0" borderId="0" xfId="0" applyNumberFormat="1" applyFont="1" applyBorder="1" applyAlignment="1">
      <alignment horizontal="center" vertical="center" wrapText="1"/>
    </xf>
    <xf numFmtId="49" fontId="128" fillId="0" borderId="0" xfId="0" applyNumberFormat="1" applyFont="1" applyFill="1" applyBorder="1" applyAlignment="1">
      <alignment horizontal="center" vertical="center" wrapText="1"/>
    </xf>
    <xf numFmtId="2" fontId="129" fillId="33" borderId="0" xfId="0" applyNumberFormat="1" applyFont="1" applyFill="1" applyBorder="1" applyAlignment="1">
      <alignment horizontal="center" vertical="center" wrapText="1"/>
    </xf>
    <xf numFmtId="2" fontId="130" fillId="0" borderId="0" xfId="0" applyNumberFormat="1" applyFont="1" applyFill="1" applyBorder="1" applyAlignment="1">
      <alignment vertical="center" wrapText="1"/>
    </xf>
    <xf numFmtId="180" fontId="127" fillId="0" borderId="0" xfId="0" applyNumberFormat="1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32" fillId="0" borderId="0" xfId="0" applyFont="1" applyAlignment="1">
      <alignment vertical="top" wrapText="1"/>
    </xf>
    <xf numFmtId="0" fontId="132" fillId="0" borderId="0" xfId="0" applyFont="1" applyAlignment="1">
      <alignment horizontal="justify" vertical="top" wrapText="1"/>
    </xf>
    <xf numFmtId="0" fontId="133" fillId="0" borderId="0" xfId="0" applyFont="1" applyAlignment="1">
      <alignment vertical="center"/>
    </xf>
    <xf numFmtId="182" fontId="133" fillId="0" borderId="0" xfId="0" applyNumberFormat="1" applyFont="1" applyAlignment="1">
      <alignment vertical="center"/>
    </xf>
    <xf numFmtId="0" fontId="133" fillId="0" borderId="0" xfId="0" applyFont="1" applyFill="1" applyAlignment="1">
      <alignment vertical="center"/>
    </xf>
    <xf numFmtId="0" fontId="132" fillId="0" borderId="0" xfId="0" applyFont="1" applyAlignment="1">
      <alignment horizontal="center" vertical="top" wrapText="1"/>
    </xf>
    <xf numFmtId="0" fontId="132" fillId="0" borderId="0" xfId="0" applyFont="1" applyAlignment="1">
      <alignment horizontal="left" vertical="top" wrapText="1"/>
    </xf>
    <xf numFmtId="0" fontId="107" fillId="0" borderId="0" xfId="0" applyFont="1" applyAlignment="1">
      <alignment horizontal="center" vertical="center" wrapText="1"/>
    </xf>
    <xf numFmtId="49" fontId="127" fillId="0" borderId="0" xfId="0" applyNumberFormat="1" applyFont="1" applyAlignment="1">
      <alignment horizontal="center" vertical="center" wrapText="1"/>
    </xf>
    <xf numFmtId="180" fontId="107" fillId="0" borderId="0" xfId="0" applyNumberFormat="1" applyFont="1" applyAlignment="1">
      <alignment horizontal="center" vertical="center" wrapText="1"/>
    </xf>
    <xf numFmtId="180" fontId="114" fillId="0" borderId="10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49" fontId="127" fillId="0" borderId="10" xfId="0" applyNumberFormat="1" applyFont="1" applyFill="1" applyBorder="1" applyAlignment="1">
      <alignment horizontal="center" vertical="center" wrapText="1"/>
    </xf>
    <xf numFmtId="190" fontId="127" fillId="0" borderId="10" xfId="0" applyNumberFormat="1" applyFont="1" applyBorder="1" applyAlignment="1">
      <alignment horizontal="center" vertical="top" wrapText="1"/>
    </xf>
    <xf numFmtId="190" fontId="125" fillId="0" borderId="10" xfId="0" applyNumberFormat="1" applyFont="1" applyBorder="1" applyAlignment="1">
      <alignment horizontal="center" vertical="center" wrapText="1"/>
    </xf>
    <xf numFmtId="190" fontId="125" fillId="0" borderId="10" xfId="0" applyNumberFormat="1" applyFont="1" applyBorder="1" applyAlignment="1">
      <alignment horizontal="center" vertical="top" wrapText="1"/>
    </xf>
    <xf numFmtId="190" fontId="127" fillId="0" borderId="10" xfId="0" applyNumberFormat="1" applyFont="1" applyBorder="1" applyAlignment="1">
      <alignment horizontal="center" vertical="center" wrapText="1"/>
    </xf>
    <xf numFmtId="49" fontId="134" fillId="0" borderId="10" xfId="0" applyNumberFormat="1" applyFont="1" applyFill="1" applyBorder="1" applyAlignment="1">
      <alignment horizontal="center" vertical="center" wrapText="1"/>
    </xf>
    <xf numFmtId="49" fontId="127" fillId="0" borderId="10" xfId="0" applyNumberFormat="1" applyFont="1" applyFill="1" applyBorder="1" applyAlignment="1">
      <alignment vertical="center" wrapText="1"/>
    </xf>
    <xf numFmtId="49" fontId="135" fillId="33" borderId="0" xfId="0" applyNumberFormat="1" applyFont="1" applyFill="1" applyAlignment="1">
      <alignment vertical="center"/>
    </xf>
    <xf numFmtId="0" fontId="135" fillId="0" borderId="0" xfId="0" applyFont="1" applyAlignment="1">
      <alignment horizontal="center" vertical="center"/>
    </xf>
    <xf numFmtId="2" fontId="135" fillId="0" borderId="0" xfId="0" applyNumberFormat="1" applyFont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181" fontId="135" fillId="33" borderId="0" xfId="0" applyNumberFormat="1" applyFont="1" applyFill="1" applyAlignment="1">
      <alignment horizontal="center" vertical="center" wrapText="1"/>
    </xf>
    <xf numFmtId="182" fontId="135" fillId="33" borderId="0" xfId="0" applyNumberFormat="1" applyFont="1" applyFill="1" applyAlignment="1">
      <alignment horizontal="center" vertical="center" wrapText="1"/>
    </xf>
    <xf numFmtId="180" fontId="135" fillId="0" borderId="0" xfId="0" applyNumberFormat="1" applyFont="1" applyAlignment="1">
      <alignment horizontal="center" vertical="center" wrapText="1"/>
    </xf>
    <xf numFmtId="49" fontId="135" fillId="0" borderId="0" xfId="0" applyNumberFormat="1" applyFont="1" applyFill="1" applyBorder="1" applyAlignment="1">
      <alignment vertical="center"/>
    </xf>
    <xf numFmtId="0" fontId="105" fillId="0" borderId="0" xfId="0" applyFont="1" applyBorder="1" applyAlignment="1">
      <alignment wrapText="1"/>
    </xf>
    <xf numFmtId="49" fontId="135" fillId="0" borderId="0" xfId="0" applyNumberFormat="1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/>
    </xf>
    <xf numFmtId="2" fontId="135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181" fontId="135" fillId="33" borderId="0" xfId="0" applyNumberFormat="1" applyFont="1" applyFill="1" applyBorder="1" applyAlignment="1">
      <alignment horizontal="center" vertical="center" wrapText="1"/>
    </xf>
    <xf numFmtId="182" fontId="135" fillId="33" borderId="0" xfId="0" applyNumberFormat="1" applyFont="1" applyFill="1" applyBorder="1" applyAlignment="1">
      <alignment horizontal="center" vertical="center" wrapText="1"/>
    </xf>
    <xf numFmtId="0" fontId="126" fillId="33" borderId="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vertical="center"/>
    </xf>
    <xf numFmtId="2" fontId="113" fillId="33" borderId="0" xfId="0" applyNumberFormat="1" applyFont="1" applyFill="1" applyBorder="1" applyAlignment="1">
      <alignment horizontal="center" vertical="center" wrapText="1"/>
    </xf>
    <xf numFmtId="49" fontId="122" fillId="0" borderId="0" xfId="0" applyNumberFormat="1" applyFont="1" applyFill="1" applyBorder="1" applyAlignment="1">
      <alignment horizontal="center" vertical="center" wrapText="1"/>
    </xf>
    <xf numFmtId="0" fontId="136" fillId="0" borderId="0" xfId="0" applyFont="1" applyBorder="1" applyAlignment="1">
      <alignment horizontal="justify" vertical="top" wrapText="1"/>
    </xf>
    <xf numFmtId="2" fontId="111" fillId="33" borderId="0" xfId="0" applyNumberFormat="1" applyFont="1" applyFill="1" applyBorder="1" applyAlignment="1">
      <alignment horizontal="center" vertical="center" wrapText="1"/>
    </xf>
    <xf numFmtId="49" fontId="119" fillId="0" borderId="0" xfId="0" applyNumberFormat="1" applyFont="1" applyFill="1" applyBorder="1" applyAlignment="1">
      <alignment horizontal="center" vertical="center" wrapText="1"/>
    </xf>
    <xf numFmtId="49" fontId="105" fillId="0" borderId="0" xfId="0" applyNumberFormat="1" applyFont="1" applyFill="1" applyAlignment="1">
      <alignment vertical="center"/>
    </xf>
    <xf numFmtId="0" fontId="126" fillId="0" borderId="0" xfId="0" applyFont="1" applyAlignment="1">
      <alignment horizontal="center" vertical="center" wrapText="1"/>
    </xf>
    <xf numFmtId="181" fontId="110" fillId="33" borderId="0" xfId="0" applyNumberFormat="1" applyFont="1" applyFill="1" applyAlignment="1">
      <alignment horizontal="center" vertical="center" wrapText="1"/>
    </xf>
    <xf numFmtId="0" fontId="126" fillId="0" borderId="0" xfId="0" applyFont="1" applyAlignment="1">
      <alignment horizontal="left" vertical="top" wrapText="1"/>
    </xf>
    <xf numFmtId="0" fontId="126" fillId="0" borderId="0" xfId="0" applyFont="1" applyAlignment="1">
      <alignment wrapText="1"/>
    </xf>
    <xf numFmtId="0" fontId="137" fillId="0" borderId="0" xfId="0" applyFont="1" applyAlignment="1">
      <alignment horizontal="center" vertical="center"/>
    </xf>
    <xf numFmtId="0" fontId="138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top" wrapText="1"/>
    </xf>
    <xf numFmtId="0" fontId="126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181" fontId="105" fillId="33" borderId="0" xfId="0" applyNumberFormat="1" applyFont="1" applyFill="1" applyAlignment="1">
      <alignment horizontal="center" vertical="center" wrapText="1"/>
    </xf>
    <xf numFmtId="0" fontId="138" fillId="33" borderId="0" xfId="0" applyFont="1" applyFill="1" applyAlignment="1">
      <alignment horizontal="center" vertical="center" wrapText="1"/>
    </xf>
    <xf numFmtId="0" fontId="126" fillId="33" borderId="0" xfId="0" applyFont="1" applyFill="1" applyAlignment="1">
      <alignment horizontal="center" vertical="center" wrapText="1"/>
    </xf>
    <xf numFmtId="49" fontId="126" fillId="0" borderId="0" xfId="0" applyNumberFormat="1" applyFont="1" applyAlignment="1">
      <alignment horizontal="left" vertical="top" wrapText="1"/>
    </xf>
    <xf numFmtId="180" fontId="111" fillId="0" borderId="10" xfId="0" applyNumberFormat="1" applyFont="1" applyFill="1" applyBorder="1" applyAlignment="1">
      <alignment horizontal="center" vertical="center" wrapText="1"/>
    </xf>
    <xf numFmtId="2" fontId="109" fillId="33" borderId="10" xfId="0" applyNumberFormat="1" applyFont="1" applyFill="1" applyBorder="1" applyAlignment="1">
      <alignment horizontal="left" vertical="center" wrapText="1"/>
    </xf>
    <xf numFmtId="49" fontId="117" fillId="33" borderId="10" xfId="0" applyNumberFormat="1" applyFont="1" applyFill="1" applyBorder="1" applyAlignment="1">
      <alignment horizontal="center" vertical="center" wrapText="1"/>
    </xf>
    <xf numFmtId="190" fontId="117" fillId="33" borderId="10" xfId="0" applyNumberFormat="1" applyFont="1" applyFill="1" applyBorder="1" applyAlignment="1">
      <alignment horizontal="center" vertical="center" wrapText="1"/>
    </xf>
    <xf numFmtId="188" fontId="106" fillId="0" borderId="10" xfId="58" applyNumberFormat="1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vertical="center"/>
    </xf>
    <xf numFmtId="49" fontId="108" fillId="0" borderId="10" xfId="0" applyNumberFormat="1" applyFont="1" applyBorder="1" applyAlignment="1">
      <alignment horizontal="center" vertical="center" wrapText="1"/>
    </xf>
    <xf numFmtId="0" fontId="109" fillId="0" borderId="10" xfId="0" applyFont="1" applyFill="1" applyBorder="1" applyAlignment="1">
      <alignment vertical="center" wrapText="1"/>
    </xf>
    <xf numFmtId="2" fontId="139" fillId="33" borderId="10" xfId="0" applyNumberFormat="1" applyFont="1" applyFill="1" applyBorder="1" applyAlignment="1">
      <alignment horizontal="center" vertical="center" wrapText="1"/>
    </xf>
    <xf numFmtId="1" fontId="139" fillId="33" borderId="10" xfId="0" applyNumberFormat="1" applyFont="1" applyFill="1" applyBorder="1" applyAlignment="1">
      <alignment horizontal="center" vertical="center" wrapText="1"/>
    </xf>
    <xf numFmtId="181" fontId="139" fillId="33" borderId="10" xfId="0" applyNumberFormat="1" applyFont="1" applyFill="1" applyBorder="1" applyAlignment="1">
      <alignment horizontal="center" vertical="center" wrapText="1"/>
    </xf>
    <xf numFmtId="186" fontId="139" fillId="33" borderId="10" xfId="0" applyNumberFormat="1" applyFont="1" applyFill="1" applyBorder="1" applyAlignment="1">
      <alignment horizontal="center" vertical="center" wrapText="1"/>
    </xf>
    <xf numFmtId="193" fontId="139" fillId="33" borderId="10" xfId="0" applyNumberFormat="1" applyFont="1" applyFill="1" applyBorder="1" applyAlignment="1">
      <alignment horizontal="center" vertical="center" wrapText="1"/>
    </xf>
    <xf numFmtId="49" fontId="109" fillId="33" borderId="1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39" fillId="0" borderId="10" xfId="0" applyNumberFormat="1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186" fontId="117" fillId="33" borderId="10" xfId="0" applyNumberFormat="1" applyFont="1" applyFill="1" applyBorder="1" applyAlignment="1">
      <alignment horizontal="center" vertical="center" wrapText="1"/>
    </xf>
    <xf numFmtId="193" fontId="117" fillId="33" borderId="10" xfId="0" applyNumberFormat="1" applyFont="1" applyFill="1" applyBorder="1" applyAlignment="1">
      <alignment horizontal="center" vertical="center" wrapText="1"/>
    </xf>
    <xf numFmtId="2" fontId="105" fillId="33" borderId="10" xfId="0" applyNumberFormat="1" applyFont="1" applyFill="1" applyBorder="1" applyAlignment="1">
      <alignment horizontal="left" vertical="center" wrapText="1"/>
    </xf>
    <xf numFmtId="193" fontId="105" fillId="33" borderId="10" xfId="0" applyNumberFormat="1" applyFont="1" applyFill="1" applyBorder="1" applyAlignment="1">
      <alignment horizontal="center" vertical="center" wrapText="1"/>
    </xf>
    <xf numFmtId="181" fontId="117" fillId="33" borderId="10" xfId="0" applyNumberFormat="1" applyFont="1" applyFill="1" applyBorder="1" applyAlignment="1">
      <alignment horizontal="center" vertical="center" wrapText="1"/>
    </xf>
    <xf numFmtId="190" fontId="117" fillId="33" borderId="10" xfId="0" applyNumberFormat="1" applyFont="1" applyFill="1" applyBorder="1" applyAlignment="1">
      <alignment horizontal="center" vertical="center" wrapText="1"/>
    </xf>
    <xf numFmtId="0" fontId="117" fillId="33" borderId="10" xfId="0" applyNumberFormat="1" applyFont="1" applyFill="1" applyBorder="1" applyAlignment="1">
      <alignment horizontal="center" vertical="center" wrapText="1"/>
    </xf>
    <xf numFmtId="193" fontId="117" fillId="33" borderId="10" xfId="0" applyNumberFormat="1" applyFont="1" applyFill="1" applyBorder="1" applyAlignment="1">
      <alignment horizontal="center" vertical="center" wrapText="1"/>
    </xf>
    <xf numFmtId="2" fontId="111" fillId="33" borderId="10" xfId="0" applyNumberFormat="1" applyFont="1" applyFill="1" applyBorder="1" applyAlignment="1">
      <alignment horizontal="left" vertical="center" wrapText="1"/>
    </xf>
    <xf numFmtId="2" fontId="113" fillId="33" borderId="10" xfId="0" applyNumberFormat="1" applyFont="1" applyFill="1" applyBorder="1" applyAlignment="1">
      <alignment horizontal="center" vertical="center" wrapText="1"/>
    </xf>
    <xf numFmtId="181" fontId="106" fillId="33" borderId="10" xfId="0" applyNumberFormat="1" applyFont="1" applyFill="1" applyBorder="1" applyAlignment="1">
      <alignment horizontal="center" vertical="center" wrapText="1"/>
    </xf>
    <xf numFmtId="190" fontId="106" fillId="33" borderId="10" xfId="0" applyNumberFormat="1" applyFont="1" applyFill="1" applyBorder="1" applyAlignment="1">
      <alignment horizontal="center" vertical="center" wrapText="1"/>
    </xf>
    <xf numFmtId="1" fontId="106" fillId="33" borderId="10" xfId="0" applyNumberFormat="1" applyFont="1" applyFill="1" applyBorder="1" applyAlignment="1">
      <alignment horizontal="center" vertical="center" wrapText="1"/>
    </xf>
    <xf numFmtId="0" fontId="109" fillId="0" borderId="10" xfId="0" applyNumberFormat="1" applyFont="1" applyFill="1" applyBorder="1" applyAlignment="1">
      <alignment horizontal="left" vertical="center" wrapText="1"/>
    </xf>
    <xf numFmtId="2" fontId="117" fillId="33" borderId="10" xfId="0" applyNumberFormat="1" applyFont="1" applyFill="1" applyBorder="1" applyAlignment="1">
      <alignment horizontal="center" vertical="center" wrapText="1"/>
    </xf>
    <xf numFmtId="0" fontId="139" fillId="33" borderId="10" xfId="0" applyNumberFormat="1" applyFont="1" applyFill="1" applyBorder="1" applyAlignment="1">
      <alignment horizontal="center" vertical="center" wrapText="1"/>
    </xf>
    <xf numFmtId="1" fontId="139" fillId="33" borderId="10" xfId="0" applyNumberFormat="1" applyFont="1" applyFill="1" applyBorder="1" applyAlignment="1">
      <alignment horizontal="center" vertical="center" wrapText="1"/>
    </xf>
    <xf numFmtId="3" fontId="139" fillId="0" borderId="10" xfId="58" applyNumberFormat="1" applyFont="1" applyFill="1" applyBorder="1" applyAlignment="1">
      <alignment horizontal="center" vertical="center" wrapText="1"/>
    </xf>
    <xf numFmtId="0" fontId="114" fillId="0" borderId="10" xfId="53" applyNumberFormat="1" applyFont="1" applyFill="1" applyBorder="1" applyAlignment="1">
      <alignment horizontal="center" vertical="center" wrapText="1"/>
      <protection/>
    </xf>
    <xf numFmtId="180" fontId="141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left" vertical="top" wrapText="1"/>
    </xf>
    <xf numFmtId="0" fontId="108" fillId="0" borderId="0" xfId="0" applyFont="1" applyBorder="1" applyAlignment="1">
      <alignment horizontal="center" vertical="center" wrapText="1"/>
    </xf>
    <xf numFmtId="0" fontId="108" fillId="33" borderId="0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0" fontId="108" fillId="0" borderId="0" xfId="0" applyFont="1" applyBorder="1" applyAlignment="1">
      <alignment horizontal="center" wrapText="1"/>
    </xf>
    <xf numFmtId="49" fontId="128" fillId="0" borderId="10" xfId="0" applyNumberFormat="1" applyFont="1" applyFill="1" applyBorder="1" applyAlignment="1">
      <alignment horizontal="center" vertical="center" wrapText="1"/>
    </xf>
    <xf numFmtId="2" fontId="130" fillId="0" borderId="10" xfId="0" applyNumberFormat="1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180" fontId="125" fillId="0" borderId="0" xfId="0" applyNumberFormat="1" applyFont="1" applyAlignment="1">
      <alignment horizontal="center" vertical="center" wrapText="1"/>
    </xf>
    <xf numFmtId="0" fontId="126" fillId="0" borderId="0" xfId="0" applyFont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right" vertical="center" wrapText="1"/>
    </xf>
    <xf numFmtId="180" fontId="123" fillId="0" borderId="10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left" vertical="top" wrapText="1"/>
    </xf>
    <xf numFmtId="0" fontId="108" fillId="0" borderId="0" xfId="0" applyFont="1" applyAlignment="1">
      <alignment horizontal="left" vertical="top" wrapText="1"/>
    </xf>
    <xf numFmtId="0" fontId="108" fillId="0" borderId="0" xfId="0" applyFont="1" applyAlignment="1">
      <alignment horizontal="left" vertical="center" wrapText="1"/>
    </xf>
    <xf numFmtId="0" fontId="108" fillId="0" borderId="0" xfId="0" applyFont="1" applyBorder="1" applyAlignment="1">
      <alignment horizontal="left" vertical="top" wrapText="1"/>
    </xf>
    <xf numFmtId="181" fontId="111" fillId="33" borderId="10" xfId="0" applyNumberFormat="1" applyFont="1" applyFill="1" applyBorder="1" applyAlignment="1">
      <alignment horizontal="center" vertical="center" wrapText="1"/>
    </xf>
    <xf numFmtId="181" fontId="113" fillId="33" borderId="10" xfId="0" applyNumberFormat="1" applyFont="1" applyFill="1" applyBorder="1" applyAlignment="1">
      <alignment horizontal="center" vertical="center" textRotation="90" wrapText="1"/>
    </xf>
    <xf numFmtId="180" fontId="6" fillId="0" borderId="0" xfId="0" applyNumberFormat="1" applyFont="1" applyAlignment="1">
      <alignment horizontal="center" vertical="center" wrapText="1"/>
    </xf>
    <xf numFmtId="181" fontId="113" fillId="33" borderId="10" xfId="0" applyNumberFormat="1" applyFont="1" applyFill="1" applyBorder="1" applyAlignment="1">
      <alignment horizontal="center" vertical="center" wrapText="1"/>
    </xf>
    <xf numFmtId="180" fontId="111" fillId="0" borderId="10" xfId="0" applyNumberFormat="1" applyFont="1" applyFill="1" applyBorder="1" applyAlignment="1">
      <alignment horizontal="center" vertical="center" textRotation="90" wrapText="1"/>
    </xf>
    <xf numFmtId="0" fontId="107" fillId="0" borderId="10" xfId="0" applyFont="1" applyBorder="1" applyAlignment="1">
      <alignment textRotation="90"/>
    </xf>
    <xf numFmtId="180" fontId="111" fillId="0" borderId="10" xfId="0" applyNumberFormat="1" applyFont="1" applyFill="1" applyBorder="1" applyAlignment="1">
      <alignment horizontal="center" vertical="center" wrapText="1"/>
    </xf>
    <xf numFmtId="182" fontId="111" fillId="33" borderId="10" xfId="0" applyNumberFormat="1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 wrapText="1"/>
    </xf>
    <xf numFmtId="49" fontId="143" fillId="0" borderId="10" xfId="0" applyNumberFormat="1" applyFont="1" applyBorder="1" applyAlignment="1">
      <alignment horizontal="center" vertical="center" wrapText="1"/>
    </xf>
    <xf numFmtId="0" fontId="111" fillId="0" borderId="10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center" vertical="center" wrapText="1"/>
    </xf>
    <xf numFmtId="0" fontId="107" fillId="0" borderId="10" xfId="0" applyFont="1" applyBorder="1" applyAlignment="1">
      <alignment/>
    </xf>
    <xf numFmtId="0" fontId="113" fillId="33" borderId="10" xfId="0" applyFont="1" applyFill="1" applyBorder="1" applyAlignment="1">
      <alignment horizontal="center" vertical="center" wrapText="1"/>
    </xf>
    <xf numFmtId="2" fontId="111" fillId="33" borderId="10" xfId="0" applyNumberFormat="1" applyFont="1" applyFill="1" applyBorder="1" applyAlignment="1">
      <alignment horizontal="center" vertical="center" wrapText="1"/>
    </xf>
    <xf numFmtId="180" fontId="135" fillId="0" borderId="0" xfId="0" applyNumberFormat="1" applyFont="1" applyAlignment="1">
      <alignment horizontal="center" vertical="center" wrapText="1"/>
    </xf>
    <xf numFmtId="0" fontId="126" fillId="0" borderId="0" xfId="0" applyFont="1" applyAlignment="1">
      <alignment horizontal="left" vertical="top" wrapText="1"/>
    </xf>
    <xf numFmtId="0" fontId="126" fillId="33" borderId="0" xfId="0" applyFont="1" applyFill="1" applyAlignment="1">
      <alignment horizontal="left" vertical="top" wrapText="1"/>
    </xf>
    <xf numFmtId="0" fontId="126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188" fontId="106" fillId="33" borderId="10" xfId="0" applyNumberFormat="1" applyFont="1" applyFill="1" applyBorder="1" applyAlignment="1">
      <alignment horizontal="center" vertical="center" wrapText="1"/>
    </xf>
    <xf numFmtId="3" fontId="106" fillId="33" borderId="10" xfId="0" applyNumberFormat="1" applyFont="1" applyFill="1" applyBorder="1" applyAlignment="1">
      <alignment horizontal="center" vertical="center" wrapText="1"/>
    </xf>
    <xf numFmtId="180" fontId="119" fillId="33" borderId="10" xfId="0" applyNumberFormat="1" applyFont="1" applyFill="1" applyBorder="1" applyAlignment="1">
      <alignment horizontal="center" vertical="center" wrapText="1"/>
    </xf>
    <xf numFmtId="2" fontId="106" fillId="33" borderId="10" xfId="0" applyNumberFormat="1" applyFont="1" applyFill="1" applyBorder="1" applyAlignment="1">
      <alignment horizontal="center" vertical="center" wrapText="1"/>
    </xf>
    <xf numFmtId="180" fontId="144" fillId="33" borderId="10" xfId="0" applyNumberFormat="1" applyFont="1" applyFill="1" applyBorder="1" applyAlignment="1">
      <alignment horizontal="center" vertical="center" wrapText="1"/>
    </xf>
    <xf numFmtId="2" fontId="144" fillId="33" borderId="10" xfId="0" applyNumberFormat="1" applyFont="1" applyFill="1" applyBorder="1" applyAlignment="1">
      <alignment horizontal="center" vertical="center" wrapText="1"/>
    </xf>
    <xf numFmtId="2" fontId="145" fillId="0" borderId="10" xfId="53" applyNumberFormat="1" applyFont="1" applyFill="1" applyBorder="1" applyAlignment="1">
      <alignment horizontal="center" vertical="center" wrapText="1"/>
      <protection/>
    </xf>
    <xf numFmtId="187" fontId="144" fillId="0" borderId="10" xfId="58" applyNumberFormat="1" applyFont="1" applyFill="1" applyBorder="1" applyAlignment="1">
      <alignment horizontal="center" vertical="center" wrapText="1"/>
    </xf>
    <xf numFmtId="187" fontId="119" fillId="0" borderId="10" xfId="58" applyNumberFormat="1" applyFont="1" applyFill="1" applyBorder="1" applyAlignment="1">
      <alignment horizontal="center" vertical="center" wrapText="1"/>
    </xf>
    <xf numFmtId="4" fontId="119" fillId="33" borderId="10" xfId="0" applyNumberFormat="1" applyFont="1" applyFill="1" applyBorder="1" applyAlignment="1">
      <alignment horizontal="center" vertical="center" wrapText="1"/>
    </xf>
    <xf numFmtId="4" fontId="145" fillId="0" borderId="10" xfId="53" applyNumberFormat="1" applyFont="1" applyFill="1" applyBorder="1" applyAlignment="1">
      <alignment horizontal="center" vertical="center" wrapText="1"/>
      <protection/>
    </xf>
    <xf numFmtId="196" fontId="144" fillId="0" borderId="10" xfId="58" applyNumberFormat="1" applyFont="1" applyFill="1" applyBorder="1" applyAlignment="1">
      <alignment horizontal="center" vertical="center" wrapText="1"/>
    </xf>
    <xf numFmtId="4" fontId="12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2"/>
  <sheetViews>
    <sheetView tabSelected="1" zoomScalePageLayoutView="0" workbookViewId="0" topLeftCell="A2">
      <selection activeCell="H42" sqref="H42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6.75390625" style="0" customWidth="1"/>
    <col min="5" max="5" width="4.625" style="0" customWidth="1"/>
    <col min="6" max="6" width="10.125" style="0" customWidth="1"/>
    <col min="7" max="7" width="9.75390625" style="0" customWidth="1"/>
    <col min="8" max="8" width="8.75390625" style="0" customWidth="1"/>
    <col min="9" max="9" width="4.375" style="0" customWidth="1"/>
    <col min="10" max="10" width="6.875" style="0" customWidth="1"/>
    <col min="11" max="11" width="5.375" style="0" customWidth="1"/>
    <col min="12" max="12" width="9.25390625" style="0" customWidth="1"/>
    <col min="13" max="13" width="9.75390625" style="0" customWidth="1"/>
    <col min="14" max="14" width="8.125" style="0" customWidth="1"/>
    <col min="15" max="15" width="9.25390625" style="0" customWidth="1"/>
    <col min="16" max="16" width="9.00390625" style="0" customWidth="1"/>
    <col min="17" max="17" width="8.625" style="0" customWidth="1"/>
    <col min="18" max="18" width="8.25390625" style="0" customWidth="1"/>
    <col min="19" max="19" width="9.00390625" style="0" customWidth="1"/>
    <col min="20" max="20" width="7.25390625" style="0" customWidth="1"/>
    <col min="21" max="21" width="13.125" style="0" customWidth="1"/>
  </cols>
  <sheetData>
    <row r="1" spans="2:21" ht="29.25" customHeight="1" hidden="1">
      <c r="B1" s="38"/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7"/>
      <c r="O1" s="219" t="s">
        <v>49</v>
      </c>
      <c r="P1" s="219"/>
      <c r="Q1" s="219"/>
      <c r="R1" s="219"/>
      <c r="S1" s="219"/>
      <c r="T1" s="219"/>
      <c r="U1" s="219"/>
    </row>
    <row r="2" spans="1:21" ht="29.25" customHeight="1">
      <c r="A2" s="46"/>
      <c r="B2" s="47"/>
      <c r="C2" s="48"/>
      <c r="D2" s="48"/>
      <c r="E2" s="48"/>
      <c r="F2" s="48"/>
      <c r="G2" s="48"/>
      <c r="H2" s="49"/>
      <c r="I2" s="48"/>
      <c r="J2" s="48"/>
      <c r="K2" s="48"/>
      <c r="L2" s="48"/>
      <c r="M2" s="48"/>
      <c r="N2" s="49"/>
      <c r="O2" s="218" t="s">
        <v>60</v>
      </c>
      <c r="P2" s="218"/>
      <c r="Q2" s="218"/>
      <c r="R2" s="218"/>
      <c r="S2" s="218"/>
      <c r="T2" s="218"/>
      <c r="U2" s="218"/>
    </row>
    <row r="3" spans="1:21" ht="21" customHeight="1">
      <c r="A3" s="46"/>
      <c r="B3" s="47"/>
      <c r="C3" s="48"/>
      <c r="D3" s="48"/>
      <c r="E3" s="48"/>
      <c r="F3" s="48"/>
      <c r="G3" s="48"/>
      <c r="H3" s="49"/>
      <c r="I3" s="48"/>
      <c r="J3" s="48"/>
      <c r="K3" s="48"/>
      <c r="L3" s="48"/>
      <c r="M3" s="48"/>
      <c r="N3" s="49"/>
      <c r="O3" s="218" t="s">
        <v>79</v>
      </c>
      <c r="P3" s="218"/>
      <c r="Q3" s="218"/>
      <c r="R3" s="218"/>
      <c r="S3" s="218"/>
      <c r="T3" s="218"/>
      <c r="U3" s="218"/>
    </row>
    <row r="4" spans="1:21" ht="12.75" customHeight="1">
      <c r="A4" s="70"/>
      <c r="B4" s="224" t="s">
        <v>102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ht="29.25" customHeight="1">
      <c r="A5" s="70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21.75" customHeight="1">
      <c r="A6" s="217" t="s">
        <v>24</v>
      </c>
      <c r="B6" s="217" t="s">
        <v>25</v>
      </c>
      <c r="C6" s="217" t="s">
        <v>47</v>
      </c>
      <c r="D6" s="217"/>
      <c r="E6" s="217"/>
      <c r="F6" s="217"/>
      <c r="G6" s="217"/>
      <c r="H6" s="217"/>
      <c r="I6" s="217" t="s">
        <v>26</v>
      </c>
      <c r="J6" s="217"/>
      <c r="K6" s="217"/>
      <c r="L6" s="217"/>
      <c r="M6" s="217"/>
      <c r="N6" s="217"/>
      <c r="O6" s="217" t="s">
        <v>33</v>
      </c>
      <c r="P6" s="217"/>
      <c r="Q6" s="217"/>
      <c r="R6" s="217" t="s">
        <v>27</v>
      </c>
      <c r="S6" s="217"/>
      <c r="T6" s="217"/>
      <c r="U6" s="217" t="s">
        <v>28</v>
      </c>
    </row>
    <row r="7" spans="1:21" ht="21" customHeight="1">
      <c r="A7" s="217"/>
      <c r="B7" s="217"/>
      <c r="C7" s="217" t="s">
        <v>57</v>
      </c>
      <c r="D7" s="217"/>
      <c r="E7" s="220"/>
      <c r="F7" s="217" t="s">
        <v>29</v>
      </c>
      <c r="G7" s="217" t="s">
        <v>46</v>
      </c>
      <c r="H7" s="217"/>
      <c r="I7" s="217" t="s">
        <v>30</v>
      </c>
      <c r="J7" s="217"/>
      <c r="K7" s="220"/>
      <c r="L7" s="217" t="s">
        <v>29</v>
      </c>
      <c r="M7" s="217" t="s">
        <v>46</v>
      </c>
      <c r="N7" s="217"/>
      <c r="O7" s="217" t="s">
        <v>29</v>
      </c>
      <c r="P7" s="217" t="s">
        <v>46</v>
      </c>
      <c r="Q7" s="217"/>
      <c r="R7" s="217" t="s">
        <v>29</v>
      </c>
      <c r="S7" s="217" t="s">
        <v>46</v>
      </c>
      <c r="T7" s="217"/>
      <c r="U7" s="217"/>
    </row>
    <row r="8" spans="1:21" ht="48" customHeight="1">
      <c r="A8" s="217"/>
      <c r="B8" s="217"/>
      <c r="C8" s="71" t="s">
        <v>34</v>
      </c>
      <c r="D8" s="72" t="s">
        <v>6</v>
      </c>
      <c r="E8" s="72" t="s">
        <v>31</v>
      </c>
      <c r="F8" s="217"/>
      <c r="G8" s="73" t="s">
        <v>44</v>
      </c>
      <c r="H8" s="73" t="s">
        <v>45</v>
      </c>
      <c r="I8" s="71" t="s">
        <v>34</v>
      </c>
      <c r="J8" s="72" t="s">
        <v>6</v>
      </c>
      <c r="K8" s="72" t="s">
        <v>31</v>
      </c>
      <c r="L8" s="217"/>
      <c r="M8" s="73" t="s">
        <v>44</v>
      </c>
      <c r="N8" s="73" t="s">
        <v>45</v>
      </c>
      <c r="O8" s="217"/>
      <c r="P8" s="73" t="s">
        <v>44</v>
      </c>
      <c r="Q8" s="73" t="s">
        <v>45</v>
      </c>
      <c r="R8" s="217"/>
      <c r="S8" s="73" t="s">
        <v>44</v>
      </c>
      <c r="T8" s="73" t="s">
        <v>45</v>
      </c>
      <c r="U8" s="217"/>
    </row>
    <row r="9" spans="1:21" ht="15.75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3">
        <v>21</v>
      </c>
    </row>
    <row r="10" spans="1:21" ht="17.25" customHeight="1">
      <c r="A10" s="74"/>
      <c r="B10" s="75" t="s">
        <v>13</v>
      </c>
      <c r="C10" s="73" t="s">
        <v>32</v>
      </c>
      <c r="D10" s="73" t="s">
        <v>32</v>
      </c>
      <c r="E10" s="73" t="s">
        <v>32</v>
      </c>
      <c r="F10" s="76">
        <f>F13</f>
        <v>3399245.87</v>
      </c>
      <c r="G10" s="76">
        <f>G13</f>
        <v>3057052.43</v>
      </c>
      <c r="H10" s="76">
        <f>H13</f>
        <v>342193.44</v>
      </c>
      <c r="I10" s="73" t="s">
        <v>32</v>
      </c>
      <c r="J10" s="73" t="s">
        <v>32</v>
      </c>
      <c r="K10" s="73" t="s">
        <v>32</v>
      </c>
      <c r="L10" s="266">
        <f>L12</f>
        <v>3351409.44</v>
      </c>
      <c r="M10" s="266">
        <f>M12</f>
        <v>3009216</v>
      </c>
      <c r="N10" s="266">
        <f>N12</f>
        <v>342193.44</v>
      </c>
      <c r="O10" s="266">
        <f>O12</f>
        <v>3351409.44</v>
      </c>
      <c r="P10" s="266">
        <f>P12</f>
        <v>3009216</v>
      </c>
      <c r="Q10" s="266">
        <f>Q12</f>
        <v>342193.44</v>
      </c>
      <c r="R10" s="270">
        <f>R12</f>
        <v>47836.43</v>
      </c>
      <c r="S10" s="270">
        <f>S12</f>
        <v>47836.43</v>
      </c>
      <c r="T10" s="270">
        <f>T12</f>
        <v>0</v>
      </c>
      <c r="U10" s="73"/>
    </row>
    <row r="11" spans="1:220" s="3" customFormat="1" ht="11.25" customHeight="1">
      <c r="A11" s="77"/>
      <c r="B11" s="78" t="s">
        <v>36</v>
      </c>
      <c r="C11" s="79"/>
      <c r="D11" s="80"/>
      <c r="E11" s="80"/>
      <c r="F11" s="81"/>
      <c r="G11" s="81"/>
      <c r="H11" s="81"/>
      <c r="I11" s="82"/>
      <c r="J11" s="81"/>
      <c r="K11" s="81"/>
      <c r="L11" s="88"/>
      <c r="M11" s="88"/>
      <c r="N11" s="88"/>
      <c r="O11" s="89"/>
      <c r="P11" s="89"/>
      <c r="Q11" s="89"/>
      <c r="R11" s="262"/>
      <c r="S11" s="267"/>
      <c r="T11" s="267"/>
      <c r="U11" s="8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69" customHeight="1">
      <c r="A12" s="84" t="s">
        <v>65</v>
      </c>
      <c r="B12" s="85" t="s">
        <v>90</v>
      </c>
      <c r="C12" s="86" t="s">
        <v>32</v>
      </c>
      <c r="D12" s="87">
        <f>D13</f>
        <v>12050.5</v>
      </c>
      <c r="E12" s="88">
        <f>E13</f>
        <v>2.6260000000000003</v>
      </c>
      <c r="F12" s="89">
        <f>F13</f>
        <v>3399245.87</v>
      </c>
      <c r="G12" s="89">
        <f>G13</f>
        <v>3057052.43</v>
      </c>
      <c r="H12" s="89">
        <f>H13</f>
        <v>342193.44</v>
      </c>
      <c r="I12" s="88" t="str">
        <f>I13</f>
        <v>Х</v>
      </c>
      <c r="J12" s="87">
        <f>J13</f>
        <v>12050.5</v>
      </c>
      <c r="K12" s="88">
        <f>K13</f>
        <v>2.6260000000000003</v>
      </c>
      <c r="L12" s="89">
        <f>L13</f>
        <v>3351409.44</v>
      </c>
      <c r="M12" s="89">
        <f>M13</f>
        <v>3009216</v>
      </c>
      <c r="N12" s="89">
        <f>N13</f>
        <v>342193.44</v>
      </c>
      <c r="O12" s="89">
        <f>O13</f>
        <v>3351409.44</v>
      </c>
      <c r="P12" s="89">
        <f>P13</f>
        <v>3009216</v>
      </c>
      <c r="Q12" s="89">
        <f>Q13</f>
        <v>342193.44</v>
      </c>
      <c r="R12" s="269">
        <f>R13</f>
        <v>47836.43</v>
      </c>
      <c r="S12" s="269">
        <f>S13</f>
        <v>47836.43</v>
      </c>
      <c r="T12" s="269">
        <f>T13</f>
        <v>0</v>
      </c>
      <c r="U12" s="8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48">
      <c r="A13" s="84" t="s">
        <v>68</v>
      </c>
      <c r="B13" s="90" t="s">
        <v>66</v>
      </c>
      <c r="C13" s="86" t="s">
        <v>32</v>
      </c>
      <c r="D13" s="87">
        <f>D15</f>
        <v>12050.5</v>
      </c>
      <c r="E13" s="88">
        <f>E15</f>
        <v>2.6260000000000003</v>
      </c>
      <c r="F13" s="89">
        <f>F15</f>
        <v>3399245.87</v>
      </c>
      <c r="G13" s="89">
        <f>G15</f>
        <v>3057052.43</v>
      </c>
      <c r="H13" s="89">
        <f>H15</f>
        <v>342193.44</v>
      </c>
      <c r="I13" s="88" t="str">
        <f>I15</f>
        <v>Х</v>
      </c>
      <c r="J13" s="87">
        <f>J15</f>
        <v>12050.5</v>
      </c>
      <c r="K13" s="88">
        <f>K15</f>
        <v>2.6260000000000003</v>
      </c>
      <c r="L13" s="89">
        <f>L15</f>
        <v>3351409.44</v>
      </c>
      <c r="M13" s="89">
        <f>M15</f>
        <v>3009216</v>
      </c>
      <c r="N13" s="89">
        <f>N15</f>
        <v>342193.44</v>
      </c>
      <c r="O13" s="89">
        <f>O15</f>
        <v>3351409.44</v>
      </c>
      <c r="P13" s="89">
        <f>P15</f>
        <v>3009216</v>
      </c>
      <c r="Q13" s="89">
        <f>Q15</f>
        <v>342193.44</v>
      </c>
      <c r="R13" s="269">
        <f>R15</f>
        <v>47836.43</v>
      </c>
      <c r="S13" s="269">
        <f>S15</f>
        <v>47836.43</v>
      </c>
      <c r="T13" s="269">
        <f>T15</f>
        <v>0</v>
      </c>
      <c r="U13" s="8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18.75" customHeight="1">
      <c r="A14" s="77"/>
      <c r="B14" s="90" t="s">
        <v>11</v>
      </c>
      <c r="C14" s="91"/>
      <c r="D14" s="87"/>
      <c r="E14" s="89"/>
      <c r="F14" s="88"/>
      <c r="G14" s="89"/>
      <c r="H14" s="89"/>
      <c r="I14" s="92"/>
      <c r="J14" s="93"/>
      <c r="K14" s="93"/>
      <c r="L14" s="87"/>
      <c r="M14" s="86"/>
      <c r="N14" s="86"/>
      <c r="O14" s="89"/>
      <c r="P14" s="89"/>
      <c r="Q14" s="89"/>
      <c r="R14" s="262"/>
      <c r="S14" s="268"/>
      <c r="T14" s="268"/>
      <c r="U14" s="9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25.5" customHeight="1">
      <c r="A15" s="96"/>
      <c r="B15" s="97" t="s">
        <v>91</v>
      </c>
      <c r="C15" s="86" t="s">
        <v>32</v>
      </c>
      <c r="D15" s="87">
        <f>D17+D18+D19+D20+D21</f>
        <v>12050.5</v>
      </c>
      <c r="E15" s="88">
        <f>E17+E18+E19+E20+E21</f>
        <v>2.6260000000000003</v>
      </c>
      <c r="F15" s="89">
        <f>F17+F18+F19+F20+F21+F22</f>
        <v>3399245.87</v>
      </c>
      <c r="G15" s="89">
        <f>G17+G18+G19+G20+G21+G22</f>
        <v>3057052.43</v>
      </c>
      <c r="H15" s="89">
        <f>H17+H18+H19+H20+H21</f>
        <v>342193.44</v>
      </c>
      <c r="I15" s="262" t="str">
        <f>I17</f>
        <v>Х</v>
      </c>
      <c r="J15" s="87">
        <f>J17+J18+J19+J20+J21</f>
        <v>12050.5</v>
      </c>
      <c r="K15" s="88">
        <f>K17+K18+K19+K20+K21</f>
        <v>2.6260000000000003</v>
      </c>
      <c r="L15" s="89">
        <f>L17+L18+L19+L20+L21</f>
        <v>3351409.44</v>
      </c>
      <c r="M15" s="89">
        <f>M17+M18+M19+M20+M21</f>
        <v>3009216</v>
      </c>
      <c r="N15" s="89">
        <f>N17+N18+N19+N20+N21</f>
        <v>342193.44</v>
      </c>
      <c r="O15" s="89">
        <f>O17+O18+O19+O20+O21</f>
        <v>3351409.44</v>
      </c>
      <c r="P15" s="89">
        <f>P17+P18+P19+P20+P21</f>
        <v>3009216</v>
      </c>
      <c r="Q15" s="89">
        <f>Q17+Q18+Q19+Q20+Q21</f>
        <v>342193.44</v>
      </c>
      <c r="R15" s="269">
        <f>R17+R18+R19+R20+R21+R22</f>
        <v>47836.43</v>
      </c>
      <c r="S15" s="269">
        <f>S17+S18+S19+S20+S21+S22</f>
        <v>47836.43</v>
      </c>
      <c r="T15" s="269">
        <f>T17+T18+T19+T20+T21</f>
        <v>0</v>
      </c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24" customHeight="1">
      <c r="A16" s="98"/>
      <c r="B16" s="99" t="s">
        <v>12</v>
      </c>
      <c r="C16" s="86"/>
      <c r="D16" s="89"/>
      <c r="E16" s="89"/>
      <c r="F16" s="88"/>
      <c r="G16" s="88"/>
      <c r="H16" s="88"/>
      <c r="I16" s="100"/>
      <c r="J16" s="101"/>
      <c r="K16" s="101"/>
      <c r="L16" s="102"/>
      <c r="M16" s="101"/>
      <c r="N16" s="101"/>
      <c r="O16" s="265"/>
      <c r="P16" s="265"/>
      <c r="Q16" s="265"/>
      <c r="R16" s="264"/>
      <c r="S16" s="267"/>
      <c r="T16" s="267"/>
      <c r="U16" s="8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51" customHeight="1">
      <c r="A17" s="98" t="s">
        <v>83</v>
      </c>
      <c r="B17" s="103" t="s">
        <v>69</v>
      </c>
      <c r="C17" s="86" t="s">
        <v>32</v>
      </c>
      <c r="D17" s="104">
        <v>1400</v>
      </c>
      <c r="E17" s="105">
        <v>0.28</v>
      </c>
      <c r="F17" s="106">
        <f>G17+H17</f>
        <v>391656.3</v>
      </c>
      <c r="G17" s="106">
        <v>351656</v>
      </c>
      <c r="H17" s="106">
        <v>40000.3</v>
      </c>
      <c r="I17" s="100" t="str">
        <f>C17</f>
        <v>Х</v>
      </c>
      <c r="J17" s="261">
        <f>D17</f>
        <v>1400</v>
      </c>
      <c r="K17" s="100">
        <f>E17</f>
        <v>0.28</v>
      </c>
      <c r="L17" s="263">
        <f>M17+N17</f>
        <v>391656.3</v>
      </c>
      <c r="M17" s="208">
        <f>G17</f>
        <v>351656</v>
      </c>
      <c r="N17" s="208">
        <f>H17</f>
        <v>40000.3</v>
      </c>
      <c r="O17" s="106">
        <f>L17</f>
        <v>391656.3</v>
      </c>
      <c r="P17" s="106">
        <f>M17</f>
        <v>351656</v>
      </c>
      <c r="Q17" s="106">
        <f>N17</f>
        <v>40000.3</v>
      </c>
      <c r="R17" s="272">
        <f>L17-O17</f>
        <v>0</v>
      </c>
      <c r="S17" s="272">
        <f>M17-P17</f>
        <v>0</v>
      </c>
      <c r="T17" s="272">
        <f>N17-Q17</f>
        <v>0</v>
      </c>
      <c r="U17" s="8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60.75" customHeight="1">
      <c r="A18" s="98" t="s">
        <v>84</v>
      </c>
      <c r="B18" s="103" t="s">
        <v>70</v>
      </c>
      <c r="C18" s="86" t="s">
        <v>32</v>
      </c>
      <c r="D18" s="104">
        <v>2350</v>
      </c>
      <c r="E18" s="105">
        <v>0.47</v>
      </c>
      <c r="F18" s="106">
        <f>G18+H18</f>
        <v>736367.74</v>
      </c>
      <c r="G18" s="106">
        <v>662367</v>
      </c>
      <c r="H18" s="106">
        <v>74000.74</v>
      </c>
      <c r="I18" s="100" t="str">
        <f>C18</f>
        <v>Х</v>
      </c>
      <c r="J18" s="261">
        <f>D18</f>
        <v>2350</v>
      </c>
      <c r="K18" s="100">
        <f>E18</f>
        <v>0.47</v>
      </c>
      <c r="L18" s="263">
        <f>M18+N18</f>
        <v>736367.74</v>
      </c>
      <c r="M18" s="208">
        <f>G18</f>
        <v>662367</v>
      </c>
      <c r="N18" s="208">
        <f>H18</f>
        <v>74000.74</v>
      </c>
      <c r="O18" s="106">
        <f>L18</f>
        <v>736367.74</v>
      </c>
      <c r="P18" s="106">
        <f>M18</f>
        <v>662367</v>
      </c>
      <c r="Q18" s="106">
        <f>N18</f>
        <v>74000.74</v>
      </c>
      <c r="R18" s="272">
        <f>L18-O18</f>
        <v>0</v>
      </c>
      <c r="S18" s="272">
        <f>M18-P18</f>
        <v>0</v>
      </c>
      <c r="T18" s="272">
        <f>N18-Q18</f>
        <v>0</v>
      </c>
      <c r="U18" s="8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54.75" customHeight="1">
      <c r="A19" s="98" t="s">
        <v>85</v>
      </c>
      <c r="B19" s="103" t="s">
        <v>71</v>
      </c>
      <c r="C19" s="86" t="s">
        <v>32</v>
      </c>
      <c r="D19" s="104">
        <v>4000</v>
      </c>
      <c r="E19" s="105">
        <v>0.8</v>
      </c>
      <c r="F19" s="106">
        <f>G19+H19</f>
        <v>1112761.46</v>
      </c>
      <c r="G19" s="106">
        <v>997761</v>
      </c>
      <c r="H19" s="106">
        <v>115000.46</v>
      </c>
      <c r="I19" s="100" t="str">
        <f>C19</f>
        <v>Х</v>
      </c>
      <c r="J19" s="261">
        <f>D19</f>
        <v>4000</v>
      </c>
      <c r="K19" s="100">
        <f>E19</f>
        <v>0.8</v>
      </c>
      <c r="L19" s="263">
        <f>M19+N19</f>
        <v>1112761.46</v>
      </c>
      <c r="M19" s="208">
        <f>G19</f>
        <v>997761</v>
      </c>
      <c r="N19" s="208">
        <f>H19</f>
        <v>115000.46</v>
      </c>
      <c r="O19" s="106">
        <f>L19</f>
        <v>1112761.46</v>
      </c>
      <c r="P19" s="106">
        <f>M19</f>
        <v>997761</v>
      </c>
      <c r="Q19" s="106">
        <f>N19</f>
        <v>115000.46</v>
      </c>
      <c r="R19" s="272">
        <f>L19-O19</f>
        <v>0</v>
      </c>
      <c r="S19" s="272">
        <f>M19-P19</f>
        <v>0</v>
      </c>
      <c r="T19" s="272">
        <f>N19-Q19</f>
        <v>0</v>
      </c>
      <c r="U19" s="8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60.75" customHeight="1">
      <c r="A20" s="98" t="s">
        <v>86</v>
      </c>
      <c r="B20" s="103" t="s">
        <v>72</v>
      </c>
      <c r="C20" s="86" t="s">
        <v>32</v>
      </c>
      <c r="D20" s="104">
        <v>2400</v>
      </c>
      <c r="E20" s="105">
        <v>0.533</v>
      </c>
      <c r="F20" s="106">
        <f>G20+H20</f>
        <v>790933.38</v>
      </c>
      <c r="G20" s="106">
        <v>711432</v>
      </c>
      <c r="H20" s="106">
        <v>79501.38</v>
      </c>
      <c r="I20" s="100" t="str">
        <f>C20</f>
        <v>Х</v>
      </c>
      <c r="J20" s="261">
        <f>D20</f>
        <v>2400</v>
      </c>
      <c r="K20" s="100">
        <f>E20</f>
        <v>0.533</v>
      </c>
      <c r="L20" s="263">
        <f>M20+N20</f>
        <v>790933.38</v>
      </c>
      <c r="M20" s="208">
        <f>G20</f>
        <v>711432</v>
      </c>
      <c r="N20" s="208">
        <f>H20</f>
        <v>79501.38</v>
      </c>
      <c r="O20" s="106">
        <f>L20</f>
        <v>790933.38</v>
      </c>
      <c r="P20" s="106">
        <f>M20</f>
        <v>711432</v>
      </c>
      <c r="Q20" s="106">
        <f>N20</f>
        <v>79501.38</v>
      </c>
      <c r="R20" s="272">
        <f>L20-O20</f>
        <v>0</v>
      </c>
      <c r="S20" s="272">
        <f>M20-P20</f>
        <v>0</v>
      </c>
      <c r="T20" s="272">
        <f>N20-Q20</f>
        <v>0</v>
      </c>
      <c r="U20" s="8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57" customHeight="1">
      <c r="A21" s="98" t="s">
        <v>87</v>
      </c>
      <c r="B21" s="103" t="s">
        <v>75</v>
      </c>
      <c r="C21" s="86" t="s">
        <v>32</v>
      </c>
      <c r="D21" s="108">
        <v>1900.5</v>
      </c>
      <c r="E21" s="105">
        <v>0.543</v>
      </c>
      <c r="F21" s="106">
        <f>G21+H21</f>
        <v>319690.56</v>
      </c>
      <c r="G21" s="106">
        <v>286000</v>
      </c>
      <c r="H21" s="106">
        <v>33690.56</v>
      </c>
      <c r="I21" s="100" t="str">
        <f>C21</f>
        <v>Х</v>
      </c>
      <c r="J21" s="260">
        <f>D21</f>
        <v>1900.5</v>
      </c>
      <c r="K21" s="100">
        <f>E21</f>
        <v>0.543</v>
      </c>
      <c r="L21" s="263">
        <f>M21+N21</f>
        <v>319690.56</v>
      </c>
      <c r="M21" s="208">
        <f>G21</f>
        <v>286000</v>
      </c>
      <c r="N21" s="208">
        <f>H21</f>
        <v>33690.56</v>
      </c>
      <c r="O21" s="106">
        <f>L21</f>
        <v>319690.56</v>
      </c>
      <c r="P21" s="106">
        <f>M21</f>
        <v>286000</v>
      </c>
      <c r="Q21" s="106">
        <f>N21</f>
        <v>33690.56</v>
      </c>
      <c r="R21" s="272">
        <f>L21-O21</f>
        <v>0</v>
      </c>
      <c r="S21" s="272">
        <f>M21-P21</f>
        <v>0</v>
      </c>
      <c r="T21" s="272">
        <f>N21-Q21</f>
        <v>0</v>
      </c>
      <c r="U21" s="8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3" customFormat="1" ht="57.75" customHeight="1">
      <c r="A22" s="98"/>
      <c r="B22" s="103" t="s">
        <v>98</v>
      </c>
      <c r="C22" s="86"/>
      <c r="D22" s="108"/>
      <c r="E22" s="105"/>
      <c r="F22" s="106">
        <f>G22</f>
        <v>47836.43</v>
      </c>
      <c r="G22" s="106">
        <v>47836.43</v>
      </c>
      <c r="H22" s="106"/>
      <c r="I22" s="82"/>
      <c r="J22" s="81"/>
      <c r="K22" s="81"/>
      <c r="L22" s="81"/>
      <c r="M22" s="81"/>
      <c r="N22" s="81"/>
      <c r="O22" s="81"/>
      <c r="P22" s="82"/>
      <c r="Q22" s="82"/>
      <c r="R22" s="272">
        <f>S22+T22</f>
        <v>47836.43</v>
      </c>
      <c r="S22" s="271">
        <f>G22</f>
        <v>47836.43</v>
      </c>
      <c r="T22" s="83"/>
      <c r="U22" s="8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3" customFormat="1" ht="60.75" customHeight="1">
      <c r="A23" s="96" t="s">
        <v>92</v>
      </c>
      <c r="B23" s="109" t="s">
        <v>93</v>
      </c>
      <c r="C23" s="86" t="s">
        <v>94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8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1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36.75" customHeight="1">
      <c r="A25" s="61"/>
      <c r="B25" s="221"/>
      <c r="C25" s="221"/>
      <c r="D25" s="62"/>
      <c r="E25" s="62"/>
      <c r="F25" s="63"/>
      <c r="G25" s="63"/>
      <c r="H25" s="64"/>
      <c r="I25" s="61"/>
      <c r="J25" s="61"/>
      <c r="K25" s="61"/>
      <c r="L25" s="222" t="s">
        <v>76</v>
      </c>
      <c r="M25" s="222"/>
      <c r="N25" s="222"/>
      <c r="O25" s="222"/>
      <c r="P25" s="222"/>
      <c r="Q25" s="222"/>
      <c r="R25" s="222"/>
      <c r="S25" s="222"/>
      <c r="T25" s="222"/>
      <c r="U25" s="222"/>
    </row>
    <row r="26" spans="1:21" ht="22.5" customHeight="1">
      <c r="A26" s="61"/>
      <c r="B26" s="225"/>
      <c r="C26" s="225"/>
      <c r="D26" s="225"/>
      <c r="E26" s="225"/>
      <c r="F26" s="225"/>
      <c r="G26" s="225"/>
      <c r="H26" s="64"/>
      <c r="I26" s="61"/>
      <c r="J26" s="61"/>
      <c r="K26" s="61"/>
      <c r="L26" s="223" t="s">
        <v>89</v>
      </c>
      <c r="M26" s="223"/>
      <c r="N26" s="223"/>
      <c r="O26" s="223"/>
      <c r="P26" s="223"/>
      <c r="Q26" s="223"/>
      <c r="R26" s="223"/>
      <c r="S26" s="223"/>
      <c r="T26" s="223"/>
      <c r="U26" s="223"/>
    </row>
    <row r="27" spans="1:21" ht="22.5">
      <c r="A27" s="61"/>
      <c r="B27" s="225"/>
      <c r="C27" s="225"/>
      <c r="D27" s="225"/>
      <c r="E27" s="225"/>
      <c r="F27" s="225"/>
      <c r="G27" s="225"/>
      <c r="H27" s="64"/>
      <c r="I27" s="61"/>
      <c r="J27" s="61"/>
      <c r="K27" s="61"/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1:21" ht="31.5" customHeight="1">
      <c r="A28" s="61"/>
      <c r="B28" s="65"/>
      <c r="C28" s="66"/>
      <c r="D28" s="67"/>
      <c r="E28" s="67"/>
      <c r="F28" s="63"/>
      <c r="G28" s="63"/>
      <c r="H28" s="55"/>
      <c r="I28" s="61"/>
      <c r="J28" s="61"/>
      <c r="K28" s="61"/>
      <c r="L28" s="68"/>
      <c r="M28" s="69"/>
      <c r="N28" s="69"/>
      <c r="O28" s="223" t="s">
        <v>103</v>
      </c>
      <c r="P28" s="223"/>
      <c r="Q28" s="223"/>
      <c r="R28" s="223"/>
      <c r="S28" s="223"/>
      <c r="T28" s="223"/>
      <c r="U28" s="223"/>
    </row>
    <row r="29" spans="1:21" ht="18.75">
      <c r="A29" s="50"/>
      <c r="B29" s="51"/>
      <c r="C29" s="52"/>
      <c r="D29" s="53"/>
      <c r="E29" s="53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52"/>
      <c r="Q29" s="52"/>
      <c r="R29" s="52"/>
      <c r="S29" s="50"/>
      <c r="T29" s="50"/>
      <c r="U29" s="50"/>
    </row>
    <row r="30" spans="1:2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</sheetData>
  <sheetProtection/>
  <mergeCells count="26">
    <mergeCell ref="O28:U28"/>
    <mergeCell ref="B25:C25"/>
    <mergeCell ref="L25:U25"/>
    <mergeCell ref="L26:U27"/>
    <mergeCell ref="B4:U5"/>
    <mergeCell ref="U6:U8"/>
    <mergeCell ref="C7:E7"/>
    <mergeCell ref="B26:G27"/>
    <mergeCell ref="O1:U1"/>
    <mergeCell ref="R6:T6"/>
    <mergeCell ref="O7:O8"/>
    <mergeCell ref="I6:N6"/>
    <mergeCell ref="O6:Q6"/>
    <mergeCell ref="G7:H7"/>
    <mergeCell ref="I7:K7"/>
    <mergeCell ref="O2:U2"/>
    <mergeCell ref="A6:A8"/>
    <mergeCell ref="B6:B8"/>
    <mergeCell ref="C6:H6"/>
    <mergeCell ref="M7:N7"/>
    <mergeCell ref="L7:L8"/>
    <mergeCell ref="O3:U3"/>
    <mergeCell ref="F7:F8"/>
    <mergeCell ref="P7:Q7"/>
    <mergeCell ref="R7:R8"/>
    <mergeCell ref="S7:T7"/>
  </mergeCells>
  <printOptions/>
  <pageMargins left="0.2362204724409449" right="0.15748031496062992" top="0.15748031496062992" bottom="0.15748031496062992" header="0.15748031496062992" footer="0.15748031496062992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2">
      <selection activeCell="H12" sqref="H12"/>
    </sheetView>
  </sheetViews>
  <sheetFormatPr defaultColWidth="9.00390625" defaultRowHeight="12.75"/>
  <cols>
    <col min="1" max="1" width="4.125" style="41" customWidth="1"/>
    <col min="2" max="2" width="49.625" style="41" customWidth="1"/>
    <col min="3" max="3" width="25.75390625" style="22" customWidth="1"/>
    <col min="4" max="4" width="19.25390625" style="41" hidden="1" customWidth="1"/>
    <col min="5" max="5" width="21.625" style="22" customWidth="1"/>
    <col min="6" max="6" width="22.00390625" style="22" customWidth="1"/>
    <col min="7" max="7" width="11.875" style="42" customWidth="1"/>
    <col min="8" max="8" width="11.25390625" style="42" customWidth="1"/>
    <col min="9" max="16384" width="9.125" style="41" customWidth="1"/>
  </cols>
  <sheetData>
    <row r="1" spans="2:12" ht="33.75" customHeight="1" hidden="1">
      <c r="B1" s="40" t="s">
        <v>39</v>
      </c>
      <c r="E1" s="234" t="s">
        <v>48</v>
      </c>
      <c r="F1" s="234"/>
      <c r="G1" s="234"/>
      <c r="H1" s="234"/>
      <c r="I1" s="233"/>
      <c r="J1" s="233"/>
      <c r="K1" s="233"/>
      <c r="L1" s="39"/>
    </row>
    <row r="2" spans="1:12" ht="46.5" customHeight="1">
      <c r="A2" s="110"/>
      <c r="B2" s="111"/>
      <c r="C2" s="112"/>
      <c r="D2" s="110"/>
      <c r="E2" s="113"/>
      <c r="F2" s="230" t="s">
        <v>59</v>
      </c>
      <c r="G2" s="230"/>
      <c r="H2" s="230"/>
      <c r="I2" s="39"/>
      <c r="J2" s="39"/>
      <c r="K2" s="39"/>
      <c r="L2" s="39"/>
    </row>
    <row r="3" spans="1:8" ht="30" customHeight="1">
      <c r="A3" s="110"/>
      <c r="B3" s="110"/>
      <c r="C3" s="112"/>
      <c r="D3" s="110"/>
      <c r="E3" s="110"/>
      <c r="F3" s="230" t="s">
        <v>78</v>
      </c>
      <c r="G3" s="230"/>
      <c r="H3" s="230"/>
    </row>
    <row r="4" spans="1:8" ht="62.25" customHeight="1">
      <c r="A4" s="231" t="s">
        <v>96</v>
      </c>
      <c r="B4" s="231"/>
      <c r="C4" s="231"/>
      <c r="D4" s="231"/>
      <c r="E4" s="231"/>
      <c r="F4" s="231"/>
      <c r="G4" s="231"/>
      <c r="H4" s="231"/>
    </row>
    <row r="5" spans="1:8" ht="18" customHeight="1" hidden="1">
      <c r="A5" s="110"/>
      <c r="B5" s="114"/>
      <c r="C5" s="114"/>
      <c r="D5" s="114"/>
      <c r="E5" s="114"/>
      <c r="F5" s="114"/>
      <c r="G5" s="114"/>
      <c r="H5" s="114"/>
    </row>
    <row r="6" spans="1:9" ht="61.5" customHeight="1">
      <c r="A6" s="228" t="s">
        <v>0</v>
      </c>
      <c r="B6" s="228" t="s">
        <v>17</v>
      </c>
      <c r="C6" s="232" t="s">
        <v>18</v>
      </c>
      <c r="D6" s="228" t="s">
        <v>19</v>
      </c>
      <c r="E6" s="232" t="s">
        <v>20</v>
      </c>
      <c r="F6" s="232" t="s">
        <v>21</v>
      </c>
      <c r="G6" s="235" t="s">
        <v>54</v>
      </c>
      <c r="H6" s="235"/>
      <c r="I6" s="45"/>
    </row>
    <row r="7" spans="1:9" ht="14.25" customHeight="1">
      <c r="A7" s="228"/>
      <c r="B7" s="228"/>
      <c r="C7" s="232"/>
      <c r="D7" s="228"/>
      <c r="E7" s="232"/>
      <c r="F7" s="232"/>
      <c r="G7" s="73" t="s">
        <v>44</v>
      </c>
      <c r="H7" s="132" t="s">
        <v>45</v>
      </c>
      <c r="I7" s="45"/>
    </row>
    <row r="8" spans="1:9" ht="14.25" customHeight="1">
      <c r="A8" s="133"/>
      <c r="B8" s="133"/>
      <c r="C8" s="134"/>
      <c r="D8" s="133"/>
      <c r="E8" s="134"/>
      <c r="F8" s="134"/>
      <c r="G8" s="73"/>
      <c r="H8" s="132"/>
      <c r="I8" s="45"/>
    </row>
    <row r="9" spans="1:9" ht="17.25" customHeight="1">
      <c r="A9" s="133">
        <v>1</v>
      </c>
      <c r="B9" s="135">
        <v>2</v>
      </c>
      <c r="C9" s="136">
        <v>3</v>
      </c>
      <c r="D9" s="133">
        <v>4</v>
      </c>
      <c r="E9" s="136" t="s">
        <v>16</v>
      </c>
      <c r="F9" s="136" t="s">
        <v>14</v>
      </c>
      <c r="G9" s="136" t="s">
        <v>101</v>
      </c>
      <c r="H9" s="136" t="s">
        <v>22</v>
      </c>
      <c r="I9" s="45"/>
    </row>
    <row r="10" spans="1:9" ht="19.5" customHeight="1">
      <c r="A10" s="228"/>
      <c r="B10" s="229" t="s">
        <v>40</v>
      </c>
      <c r="C10" s="137" t="s">
        <v>55</v>
      </c>
      <c r="D10" s="135"/>
      <c r="E10" s="135"/>
      <c r="F10" s="135"/>
      <c r="G10" s="138">
        <f>G12</f>
        <v>3057.0524299999997</v>
      </c>
      <c r="H10" s="139"/>
      <c r="I10" s="45"/>
    </row>
    <row r="11" spans="1:9" ht="19.5" customHeight="1">
      <c r="A11" s="228"/>
      <c r="B11" s="229"/>
      <c r="C11" s="135"/>
      <c r="D11" s="135"/>
      <c r="E11" s="135"/>
      <c r="F11" s="135"/>
      <c r="G11" s="140"/>
      <c r="H11" s="141">
        <f>H13</f>
        <v>342.19344</v>
      </c>
      <c r="I11" s="45"/>
    </row>
    <row r="12" spans="1:9" ht="24.75" customHeight="1">
      <c r="A12" s="226" t="s">
        <v>88</v>
      </c>
      <c r="B12" s="227" t="s">
        <v>50</v>
      </c>
      <c r="C12" s="137" t="s">
        <v>56</v>
      </c>
      <c r="D12" s="227"/>
      <c r="E12" s="142" t="s">
        <v>99</v>
      </c>
      <c r="F12" s="142" t="s">
        <v>100</v>
      </c>
      <c r="G12" s="138">
        <f>'Приложение 1'!Q15</f>
        <v>3057.0524299999997</v>
      </c>
      <c r="H12" s="141"/>
      <c r="I12" s="45"/>
    </row>
    <row r="13" spans="1:9" ht="24.75" customHeight="1">
      <c r="A13" s="226"/>
      <c r="B13" s="227"/>
      <c r="C13" s="143"/>
      <c r="D13" s="227"/>
      <c r="E13" s="143"/>
      <c r="F13" s="143"/>
      <c r="G13" s="141"/>
      <c r="H13" s="141">
        <f>'Приложение 1'!R15</f>
        <v>342.19344</v>
      </c>
      <c r="I13" s="45"/>
    </row>
    <row r="14" spans="1:8" ht="14.25" customHeight="1">
      <c r="A14" s="117"/>
      <c r="B14" s="118"/>
      <c r="C14" s="115"/>
      <c r="D14" s="119"/>
      <c r="E14" s="115"/>
      <c r="F14" s="115"/>
      <c r="G14" s="120"/>
      <c r="H14" s="116"/>
    </row>
    <row r="15" spans="1:15" s="23" customFormat="1" ht="14.25" customHeight="1" hidden="1">
      <c r="A15" s="121"/>
      <c r="B15" s="238" t="s">
        <v>23</v>
      </c>
      <c r="C15" s="238"/>
      <c r="D15" s="238"/>
      <c r="E15" s="239" t="s">
        <v>81</v>
      </c>
      <c r="F15" s="239"/>
      <c r="G15" s="239"/>
      <c r="H15" s="239"/>
      <c r="J15" s="24"/>
      <c r="K15" s="24"/>
      <c r="L15" s="24"/>
      <c r="M15" s="24"/>
      <c r="N15" s="24"/>
      <c r="O15" s="24"/>
    </row>
    <row r="16" spans="1:15" s="23" customFormat="1" ht="33.75" customHeight="1">
      <c r="A16" s="121"/>
      <c r="B16" s="238"/>
      <c r="C16" s="238"/>
      <c r="D16" s="238"/>
      <c r="E16" s="239"/>
      <c r="F16" s="239"/>
      <c r="G16" s="239"/>
      <c r="H16" s="239"/>
      <c r="J16" s="25"/>
      <c r="K16" s="25"/>
      <c r="L16" s="25"/>
      <c r="M16" s="25"/>
      <c r="N16" s="26"/>
      <c r="O16" s="26"/>
    </row>
    <row r="17" spans="1:15" s="23" customFormat="1" ht="37.5" customHeight="1">
      <c r="A17" s="121"/>
      <c r="B17" s="236" t="s">
        <v>80</v>
      </c>
      <c r="C17" s="236"/>
      <c r="D17" s="236"/>
      <c r="E17" s="237" t="s">
        <v>82</v>
      </c>
      <c r="F17" s="237"/>
      <c r="G17" s="237"/>
      <c r="H17" s="237"/>
      <c r="J17" s="27"/>
      <c r="K17" s="27"/>
      <c r="L17" s="27"/>
      <c r="M17" s="27"/>
      <c r="N17" s="27"/>
      <c r="O17" s="27"/>
    </row>
    <row r="18" spans="1:15" s="23" customFormat="1" ht="14.25">
      <c r="A18" s="121"/>
      <c r="B18" s="122"/>
      <c r="C18" s="123"/>
      <c r="D18" s="124"/>
      <c r="E18" s="124"/>
      <c r="F18" s="124"/>
      <c r="G18" s="125"/>
      <c r="H18" s="126"/>
      <c r="I18" s="26"/>
      <c r="J18" s="24"/>
      <c r="K18" s="28"/>
      <c r="L18" s="29"/>
      <c r="M18" s="29"/>
      <c r="N18" s="26"/>
      <c r="O18" s="26"/>
    </row>
    <row r="19" spans="1:15" s="23" customFormat="1" ht="14.25">
      <c r="A19" s="121"/>
      <c r="B19" s="127" t="s">
        <v>1</v>
      </c>
      <c r="C19" s="128"/>
      <c r="D19" s="124"/>
      <c r="E19" s="124"/>
      <c r="F19" s="127" t="s">
        <v>1</v>
      </c>
      <c r="G19" s="125"/>
      <c r="H19" s="126"/>
      <c r="I19" s="26"/>
      <c r="J19" s="32"/>
      <c r="K19" s="31"/>
      <c r="L19" s="25"/>
      <c r="M19" s="29"/>
      <c r="N19" s="26"/>
      <c r="O19" s="26"/>
    </row>
    <row r="20" spans="1:8" ht="7.5" customHeight="1">
      <c r="A20" s="129"/>
      <c r="B20" s="129"/>
      <c r="C20" s="130"/>
      <c r="D20" s="129"/>
      <c r="E20" s="130"/>
      <c r="F20" s="130"/>
      <c r="G20" s="131"/>
      <c r="H20" s="131"/>
    </row>
    <row r="21" spans="1:8" ht="12.75">
      <c r="A21" s="129"/>
      <c r="B21" s="129"/>
      <c r="C21" s="130"/>
      <c r="D21" s="129"/>
      <c r="E21" s="130"/>
      <c r="F21" s="130"/>
      <c r="G21" s="131"/>
      <c r="H21" s="131"/>
    </row>
    <row r="22" spans="1:8" ht="12.75">
      <c r="A22" s="129"/>
      <c r="B22" s="129"/>
      <c r="C22" s="130"/>
      <c r="D22" s="129"/>
      <c r="E22" s="130"/>
      <c r="F22" s="130"/>
      <c r="G22" s="131"/>
      <c r="H22" s="131"/>
    </row>
    <row r="25" spans="5:8" ht="15">
      <c r="E25" s="41"/>
      <c r="F25" s="33"/>
      <c r="G25" s="33"/>
      <c r="H25" s="33"/>
    </row>
    <row r="26" spans="2:8" ht="87" customHeight="1">
      <c r="B26" s="34"/>
      <c r="C26" s="34"/>
      <c r="D26" s="34"/>
      <c r="E26" s="34"/>
      <c r="F26" s="34"/>
      <c r="G26" s="34"/>
      <c r="H26" s="34"/>
    </row>
    <row r="27" spans="2:8" ht="12.75" customHeight="1">
      <c r="B27" s="34"/>
      <c r="C27" s="34"/>
      <c r="D27" s="34"/>
      <c r="E27" s="34"/>
      <c r="F27" s="34"/>
      <c r="G27" s="34"/>
      <c r="H27" s="34"/>
    </row>
    <row r="28" spans="2:8" ht="20.25" customHeight="1">
      <c r="B28" s="24"/>
      <c r="C28" s="24"/>
      <c r="D28" s="24"/>
      <c r="E28" s="24"/>
      <c r="F28" s="24"/>
      <c r="G28" s="24"/>
      <c r="H28" s="24"/>
    </row>
    <row r="29" spans="2:8" ht="60.75" customHeight="1">
      <c r="B29" s="24"/>
      <c r="C29" s="24"/>
      <c r="D29" s="25"/>
      <c r="E29" s="25"/>
      <c r="F29" s="24"/>
      <c r="G29" s="24"/>
      <c r="H29" s="24"/>
    </row>
    <row r="30" spans="2:8" ht="14.25">
      <c r="B30" s="31"/>
      <c r="C30" s="31"/>
      <c r="D30" s="25"/>
      <c r="E30" s="25"/>
      <c r="F30" s="26"/>
      <c r="G30" s="30"/>
      <c r="H30" s="26"/>
    </row>
    <row r="31" spans="2:8" ht="14.25">
      <c r="B31" s="24"/>
      <c r="C31" s="24"/>
      <c r="D31" s="24"/>
      <c r="E31" s="24"/>
      <c r="F31" s="35"/>
      <c r="G31" s="35"/>
      <c r="H31" s="35"/>
    </row>
    <row r="32" spans="2:8" ht="14.25">
      <c r="B32" s="31"/>
      <c r="C32" s="31"/>
      <c r="D32" s="24"/>
      <c r="E32" s="24"/>
      <c r="F32" s="26"/>
      <c r="G32" s="30"/>
      <c r="H32" s="26"/>
    </row>
    <row r="33" spans="2:8" ht="14.25">
      <c r="B33" s="24"/>
      <c r="C33" s="24"/>
      <c r="D33" s="24"/>
      <c r="E33" s="24"/>
      <c r="F33" s="35"/>
      <c r="G33" s="35"/>
      <c r="H33" s="35"/>
    </row>
    <row r="34" spans="2:8" ht="14.25">
      <c r="B34" s="24"/>
      <c r="C34" s="28"/>
      <c r="D34" s="29"/>
      <c r="E34" s="29"/>
      <c r="F34" s="29"/>
      <c r="G34" s="30"/>
      <c r="H34" s="26"/>
    </row>
    <row r="35" spans="2:8" ht="14.25">
      <c r="B35" s="25"/>
      <c r="C35" s="31"/>
      <c r="D35" s="29"/>
      <c r="E35" s="29"/>
      <c r="F35" s="25"/>
      <c r="G35" s="30"/>
      <c r="H35" s="26"/>
    </row>
  </sheetData>
  <sheetProtection/>
  <mergeCells count="21">
    <mergeCell ref="I1:K1"/>
    <mergeCell ref="E1:H1"/>
    <mergeCell ref="G6:H6"/>
    <mergeCell ref="B17:D17"/>
    <mergeCell ref="E17:H17"/>
    <mergeCell ref="B15:D16"/>
    <mergeCell ref="E15:H16"/>
    <mergeCell ref="C6:C7"/>
    <mergeCell ref="F3:H3"/>
    <mergeCell ref="A4:H4"/>
    <mergeCell ref="A6:A7"/>
    <mergeCell ref="B6:B7"/>
    <mergeCell ref="E6:E7"/>
    <mergeCell ref="F2:H2"/>
    <mergeCell ref="F6:F7"/>
    <mergeCell ref="A12:A13"/>
    <mergeCell ref="B12:B13"/>
    <mergeCell ref="D12:D13"/>
    <mergeCell ref="A10:A11"/>
    <mergeCell ref="B10:B11"/>
    <mergeCell ref="D6:D7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42"/>
  <sheetViews>
    <sheetView zoomScale="75" zoomScaleNormal="75" zoomScaleSheetLayoutView="75" zoomScalePageLayoutView="0" workbookViewId="0" topLeftCell="A11">
      <selection activeCell="C17" sqref="C17:C28"/>
    </sheetView>
  </sheetViews>
  <sheetFormatPr defaultColWidth="9.00390625" defaultRowHeight="12.75"/>
  <cols>
    <col min="1" max="1" width="6.125" style="8" customWidth="1"/>
    <col min="2" max="2" width="60.875" style="2" customWidth="1"/>
    <col min="3" max="3" width="13.125" style="12" customWidth="1"/>
    <col min="4" max="4" width="12.125" style="13" customWidth="1"/>
    <col min="5" max="5" width="7.75390625" style="13" customWidth="1"/>
    <col min="6" max="6" width="6.75390625" style="14" customWidth="1"/>
    <col min="7" max="7" width="7.375" style="14" customWidth="1"/>
    <col min="8" max="8" width="6.625" style="14" customWidth="1"/>
    <col min="9" max="9" width="15.25390625" style="15" customWidth="1"/>
    <col min="10" max="10" width="8.00390625" style="21" customWidth="1"/>
    <col min="11" max="11" width="6.625" style="21" customWidth="1"/>
    <col min="12" max="12" width="6.375" style="21" customWidth="1"/>
    <col min="13" max="13" width="8.00390625" style="21" customWidth="1"/>
    <col min="14" max="14" width="8.625" style="21" customWidth="1"/>
    <col min="15" max="15" width="7.375" style="21" customWidth="1"/>
    <col min="16" max="16" width="12.875" style="7" customWidth="1"/>
    <col min="17" max="17" width="10.625" style="7" customWidth="1"/>
    <col min="18" max="18" width="10.25390625" style="7" customWidth="1"/>
    <col min="19" max="19" width="8.125" style="3" customWidth="1"/>
    <col min="20" max="16384" width="9.125" style="3" customWidth="1"/>
  </cols>
  <sheetData>
    <row r="1" spans="10:19" ht="38.25" customHeight="1" hidden="1">
      <c r="J1" s="15"/>
      <c r="K1" s="7"/>
      <c r="L1" s="7"/>
      <c r="M1" s="242" t="s">
        <v>48</v>
      </c>
      <c r="N1" s="242"/>
      <c r="O1" s="242"/>
      <c r="P1" s="242"/>
      <c r="Q1" s="242"/>
      <c r="R1" s="242"/>
      <c r="S1" s="242"/>
    </row>
    <row r="2" spans="1:19" ht="62.25" customHeight="1">
      <c r="A2" s="144"/>
      <c r="B2" s="145"/>
      <c r="C2" s="146"/>
      <c r="D2" s="147"/>
      <c r="E2" s="147"/>
      <c r="F2" s="148"/>
      <c r="G2" s="148"/>
      <c r="H2" s="148"/>
      <c r="I2" s="149"/>
      <c r="J2" s="149"/>
      <c r="K2" s="150"/>
      <c r="L2" s="150"/>
      <c r="M2" s="255" t="s">
        <v>58</v>
      </c>
      <c r="N2" s="255"/>
      <c r="O2" s="255"/>
      <c r="P2" s="255"/>
      <c r="Q2" s="255"/>
      <c r="R2" s="255"/>
      <c r="S2" s="255"/>
    </row>
    <row r="3" spans="1:19" ht="38.25" customHeight="1">
      <c r="A3" s="144"/>
      <c r="B3" s="145"/>
      <c r="C3" s="146"/>
      <c r="D3" s="147"/>
      <c r="E3" s="147"/>
      <c r="F3" s="148"/>
      <c r="G3" s="148"/>
      <c r="H3" s="148"/>
      <c r="I3" s="149"/>
      <c r="J3" s="149"/>
      <c r="K3" s="150"/>
      <c r="L3" s="150"/>
      <c r="M3" s="255" t="s">
        <v>77</v>
      </c>
      <c r="N3" s="255"/>
      <c r="O3" s="255"/>
      <c r="P3" s="255"/>
      <c r="Q3" s="255"/>
      <c r="R3" s="255"/>
      <c r="S3" s="255"/>
    </row>
    <row r="4" spans="1:19" ht="38.25" customHeight="1">
      <c r="A4" s="144"/>
      <c r="B4" s="145"/>
      <c r="C4" s="146"/>
      <c r="D4" s="147"/>
      <c r="E4" s="147"/>
      <c r="F4" s="148"/>
      <c r="G4" s="148"/>
      <c r="H4" s="148"/>
      <c r="I4" s="149"/>
      <c r="J4" s="149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3.5" customHeight="1">
      <c r="A5" s="144"/>
      <c r="B5" s="145"/>
      <c r="C5" s="146"/>
      <c r="D5" s="147"/>
      <c r="E5" s="147"/>
      <c r="F5" s="148"/>
      <c r="G5" s="148"/>
      <c r="H5" s="148"/>
      <c r="I5" s="149"/>
      <c r="J5" s="149"/>
      <c r="K5" s="150"/>
      <c r="L5" s="150"/>
      <c r="M5" s="150"/>
      <c r="N5" s="150"/>
      <c r="O5" s="150"/>
      <c r="P5" s="150"/>
      <c r="Q5" s="150"/>
      <c r="R5" s="150"/>
      <c r="S5" s="150"/>
    </row>
    <row r="6" spans="1:19" s="4" customFormat="1" ht="65.25" customHeight="1">
      <c r="A6" s="151"/>
      <c r="B6" s="248" t="s">
        <v>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152"/>
    </row>
    <row r="7" spans="1:19" s="4" customFormat="1" ht="16.5" customHeight="1" hidden="1">
      <c r="A7" s="153"/>
      <c r="B7" s="154"/>
      <c r="C7" s="155"/>
      <c r="D7" s="156"/>
      <c r="E7" s="156"/>
      <c r="F7" s="157"/>
      <c r="G7" s="157"/>
      <c r="H7" s="157"/>
      <c r="I7" s="158"/>
      <c r="J7" s="159"/>
      <c r="K7" s="159"/>
      <c r="L7" s="159"/>
      <c r="M7" s="159"/>
      <c r="N7" s="159"/>
      <c r="O7" s="159"/>
      <c r="P7" s="160"/>
      <c r="Q7" s="160"/>
      <c r="R7" s="160"/>
      <c r="S7" s="161"/>
    </row>
    <row r="8" spans="1:91" ht="15" customHeight="1">
      <c r="A8" s="249" t="s">
        <v>0</v>
      </c>
      <c r="B8" s="250" t="s">
        <v>7</v>
      </c>
      <c r="C8" s="251" t="s">
        <v>37</v>
      </c>
      <c r="D8" s="250" t="s">
        <v>8</v>
      </c>
      <c r="E8" s="250" t="s">
        <v>15</v>
      </c>
      <c r="F8" s="247" t="s">
        <v>4</v>
      </c>
      <c r="G8" s="247"/>
      <c r="H8" s="247"/>
      <c r="I8" s="247"/>
      <c r="J8" s="240" t="s">
        <v>51</v>
      </c>
      <c r="K8" s="240"/>
      <c r="L8" s="240"/>
      <c r="M8" s="240" t="s">
        <v>52</v>
      </c>
      <c r="N8" s="240"/>
      <c r="O8" s="240"/>
      <c r="P8" s="246" t="s">
        <v>53</v>
      </c>
      <c r="Q8" s="246"/>
      <c r="R8" s="246"/>
      <c r="S8" s="244" t="s">
        <v>38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ht="6" customHeight="1">
      <c r="A9" s="249"/>
      <c r="B9" s="250"/>
      <c r="C9" s="252"/>
      <c r="D9" s="250"/>
      <c r="E9" s="250"/>
      <c r="F9" s="247"/>
      <c r="G9" s="247"/>
      <c r="H9" s="247"/>
      <c r="I9" s="247"/>
      <c r="J9" s="240"/>
      <c r="K9" s="240"/>
      <c r="L9" s="240"/>
      <c r="M9" s="240"/>
      <c r="N9" s="240"/>
      <c r="O9" s="240"/>
      <c r="P9" s="246"/>
      <c r="Q9" s="246"/>
      <c r="R9" s="246"/>
      <c r="S9" s="24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ht="0.75" customHeight="1">
      <c r="A10" s="249"/>
      <c r="B10" s="250"/>
      <c r="C10" s="252"/>
      <c r="D10" s="250"/>
      <c r="E10" s="250"/>
      <c r="F10" s="247"/>
      <c r="G10" s="247"/>
      <c r="H10" s="247"/>
      <c r="I10" s="247"/>
      <c r="J10" s="240"/>
      <c r="K10" s="240"/>
      <c r="L10" s="240"/>
      <c r="M10" s="240"/>
      <c r="N10" s="240"/>
      <c r="O10" s="240"/>
      <c r="P10" s="246"/>
      <c r="Q10" s="246"/>
      <c r="R10" s="246"/>
      <c r="S10" s="2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ht="69" customHeight="1">
      <c r="A11" s="249"/>
      <c r="B11" s="250"/>
      <c r="C11" s="252"/>
      <c r="D11" s="250"/>
      <c r="E11" s="250"/>
      <c r="F11" s="247"/>
      <c r="G11" s="247"/>
      <c r="H11" s="247"/>
      <c r="I11" s="247"/>
      <c r="J11" s="240"/>
      <c r="K11" s="240"/>
      <c r="L11" s="240"/>
      <c r="M11" s="240"/>
      <c r="N11" s="240"/>
      <c r="O11" s="240"/>
      <c r="P11" s="246"/>
      <c r="Q11" s="246"/>
      <c r="R11" s="246"/>
      <c r="S11" s="24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ht="42.75" customHeight="1">
      <c r="A12" s="249"/>
      <c r="B12" s="250"/>
      <c r="C12" s="252"/>
      <c r="D12" s="250"/>
      <c r="E12" s="250"/>
      <c r="F12" s="241" t="s">
        <v>35</v>
      </c>
      <c r="G12" s="243" t="s">
        <v>62</v>
      </c>
      <c r="H12" s="243" t="s">
        <v>10</v>
      </c>
      <c r="I12" s="253" t="s">
        <v>5</v>
      </c>
      <c r="J12" s="241" t="s">
        <v>35</v>
      </c>
      <c r="K12" s="243" t="s">
        <v>63</v>
      </c>
      <c r="L12" s="243" t="s">
        <v>10</v>
      </c>
      <c r="M12" s="241" t="s">
        <v>35</v>
      </c>
      <c r="N12" s="243" t="s">
        <v>61</v>
      </c>
      <c r="O12" s="243" t="s">
        <v>10</v>
      </c>
      <c r="P12" s="246" t="s">
        <v>2</v>
      </c>
      <c r="Q12" s="246" t="s">
        <v>41</v>
      </c>
      <c r="R12" s="246"/>
      <c r="S12" s="24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ht="45" customHeight="1">
      <c r="A13" s="249"/>
      <c r="B13" s="250"/>
      <c r="C13" s="252"/>
      <c r="D13" s="250"/>
      <c r="E13" s="250"/>
      <c r="F13" s="241"/>
      <c r="G13" s="243"/>
      <c r="H13" s="243"/>
      <c r="I13" s="253"/>
      <c r="J13" s="241"/>
      <c r="K13" s="243"/>
      <c r="L13" s="243"/>
      <c r="M13" s="241"/>
      <c r="N13" s="243"/>
      <c r="O13" s="243"/>
      <c r="P13" s="246"/>
      <c r="Q13" s="182" t="s">
        <v>42</v>
      </c>
      <c r="R13" s="182" t="s">
        <v>43</v>
      </c>
      <c r="S13" s="24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220" ht="12.75" customHeight="1">
      <c r="A14" s="77">
        <v>1</v>
      </c>
      <c r="B14" s="103">
        <v>2</v>
      </c>
      <c r="C14" s="79">
        <v>3</v>
      </c>
      <c r="D14" s="79">
        <v>4</v>
      </c>
      <c r="E14" s="103">
        <v>5</v>
      </c>
      <c r="F14" s="102">
        <v>6</v>
      </c>
      <c r="G14" s="102">
        <v>7</v>
      </c>
      <c r="H14" s="102">
        <v>8</v>
      </c>
      <c r="I14" s="102">
        <v>9</v>
      </c>
      <c r="J14" s="102">
        <v>10</v>
      </c>
      <c r="K14" s="102">
        <v>11</v>
      </c>
      <c r="L14" s="102">
        <v>12</v>
      </c>
      <c r="M14" s="102">
        <v>13</v>
      </c>
      <c r="N14" s="102">
        <v>14</v>
      </c>
      <c r="O14" s="102">
        <v>15</v>
      </c>
      <c r="P14" s="79">
        <v>16</v>
      </c>
      <c r="Q14" s="79">
        <v>17</v>
      </c>
      <c r="R14" s="79">
        <v>18</v>
      </c>
      <c r="S14" s="79">
        <v>19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ht="21.75" customHeight="1">
      <c r="A15" s="77"/>
      <c r="B15" s="183" t="s">
        <v>13</v>
      </c>
      <c r="C15" s="184" t="s">
        <v>32</v>
      </c>
      <c r="D15" s="184" t="s">
        <v>32</v>
      </c>
      <c r="E15" s="184" t="s">
        <v>32</v>
      </c>
      <c r="F15" s="184" t="s">
        <v>32</v>
      </c>
      <c r="G15" s="184" t="s">
        <v>32</v>
      </c>
      <c r="H15" s="184" t="s">
        <v>32</v>
      </c>
      <c r="I15" s="184" t="s">
        <v>32</v>
      </c>
      <c r="J15" s="184" t="s">
        <v>32</v>
      </c>
      <c r="K15" s="184" t="s">
        <v>32</v>
      </c>
      <c r="L15" s="184" t="s">
        <v>32</v>
      </c>
      <c r="M15" s="184" t="s">
        <v>32</v>
      </c>
      <c r="N15" s="184" t="s">
        <v>32</v>
      </c>
      <c r="O15" s="184" t="s">
        <v>32</v>
      </c>
      <c r="P15" s="185">
        <f>Q15+R15</f>
        <v>3399.2458699999997</v>
      </c>
      <c r="Q15" s="185">
        <f>Q18</f>
        <v>3057.0524299999997</v>
      </c>
      <c r="R15" s="185">
        <f>R18</f>
        <v>342.19344</v>
      </c>
      <c r="S15" s="186">
        <f>R15/P15*100</f>
        <v>10.066745774997441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ht="18" customHeight="1">
      <c r="A16" s="77"/>
      <c r="B16" s="187" t="s">
        <v>36</v>
      </c>
      <c r="C16" s="79"/>
      <c r="D16" s="80"/>
      <c r="E16" s="80"/>
      <c r="F16" s="81"/>
      <c r="G16" s="81"/>
      <c r="H16" s="81"/>
      <c r="I16" s="82"/>
      <c r="J16" s="81"/>
      <c r="K16" s="81"/>
      <c r="L16" s="81"/>
      <c r="M16" s="81"/>
      <c r="N16" s="81"/>
      <c r="O16" s="81"/>
      <c r="P16" s="82"/>
      <c r="Q16" s="82"/>
      <c r="R16" s="82"/>
      <c r="S16" s="8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ht="70.5" customHeight="1">
      <c r="A17" s="188" t="s">
        <v>65</v>
      </c>
      <c r="B17" s="189" t="s">
        <v>90</v>
      </c>
      <c r="C17" s="254" t="s">
        <v>67</v>
      </c>
      <c r="D17" s="190" t="str">
        <f>D18</f>
        <v>Ремонт</v>
      </c>
      <c r="E17" s="191">
        <f>E18</f>
        <v>2016</v>
      </c>
      <c r="F17" s="192" t="str">
        <f>F18</f>
        <v>Х</v>
      </c>
      <c r="G17" s="193">
        <f aca="true" t="shared" si="0" ref="G17:S17">G18</f>
        <v>12050.5</v>
      </c>
      <c r="H17" s="192">
        <f t="shared" si="0"/>
        <v>2.6260000000000003</v>
      </c>
      <c r="I17" s="194">
        <f t="shared" si="0"/>
        <v>3784.2397800000003</v>
      </c>
      <c r="J17" s="192" t="str">
        <f t="shared" si="0"/>
        <v>Х</v>
      </c>
      <c r="K17" s="191">
        <f t="shared" si="0"/>
        <v>0</v>
      </c>
      <c r="L17" s="191">
        <f t="shared" si="0"/>
        <v>0</v>
      </c>
      <c r="M17" s="192" t="str">
        <f t="shared" si="0"/>
        <v>Х</v>
      </c>
      <c r="N17" s="193">
        <f t="shared" si="0"/>
        <v>12050.5</v>
      </c>
      <c r="O17" s="192">
        <f t="shared" si="0"/>
        <v>2.6260000000000003</v>
      </c>
      <c r="P17" s="194">
        <f t="shared" si="0"/>
        <v>3399.2458699999997</v>
      </c>
      <c r="Q17" s="194">
        <f t="shared" si="0"/>
        <v>3057.0524299999997</v>
      </c>
      <c r="R17" s="194">
        <f t="shared" si="0"/>
        <v>342.19344</v>
      </c>
      <c r="S17" s="193">
        <f t="shared" si="0"/>
        <v>10.066745774997441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ht="42.75" customHeight="1">
      <c r="A18" s="195" t="s">
        <v>68</v>
      </c>
      <c r="B18" s="183" t="s">
        <v>66</v>
      </c>
      <c r="C18" s="254"/>
      <c r="D18" s="196" t="s">
        <v>9</v>
      </c>
      <c r="E18" s="197">
        <v>2016</v>
      </c>
      <c r="F18" s="198" t="s">
        <v>32</v>
      </c>
      <c r="G18" s="199">
        <f>G20</f>
        <v>12050.5</v>
      </c>
      <c r="H18" s="107">
        <f>H20</f>
        <v>2.6260000000000003</v>
      </c>
      <c r="I18" s="107">
        <f>I20</f>
        <v>3784.2397800000003</v>
      </c>
      <c r="J18" s="93" t="s">
        <v>32</v>
      </c>
      <c r="K18" s="107">
        <f>K20</f>
        <v>0</v>
      </c>
      <c r="L18" s="107">
        <f>L20</f>
        <v>0</v>
      </c>
      <c r="M18" s="93" t="s">
        <v>32</v>
      </c>
      <c r="N18" s="107">
        <f>N20</f>
        <v>12050.5</v>
      </c>
      <c r="O18" s="107">
        <f>O20</f>
        <v>2.6260000000000003</v>
      </c>
      <c r="P18" s="107">
        <f>P20</f>
        <v>3399.2458699999997</v>
      </c>
      <c r="Q18" s="200">
        <f>Q20</f>
        <v>3057.0524299999997</v>
      </c>
      <c r="R18" s="107">
        <f>R20</f>
        <v>342.19344</v>
      </c>
      <c r="S18" s="186">
        <f>R18/P18*100</f>
        <v>10.066745774997441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ht="21.75" customHeight="1">
      <c r="A19" s="77"/>
      <c r="B19" s="201" t="s">
        <v>11</v>
      </c>
      <c r="C19" s="254"/>
      <c r="D19" s="80"/>
      <c r="E19" s="80"/>
      <c r="F19" s="81"/>
      <c r="G19" s="81"/>
      <c r="H19" s="81"/>
      <c r="I19" s="82"/>
      <c r="J19" s="81"/>
      <c r="K19" s="81"/>
      <c r="L19" s="81"/>
      <c r="M19" s="81"/>
      <c r="N19" s="81"/>
      <c r="O19" s="81"/>
      <c r="P19" s="82"/>
      <c r="Q19" s="202"/>
      <c r="R19" s="82"/>
      <c r="S19" s="18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ht="27.75" customHeight="1">
      <c r="A20" s="188"/>
      <c r="B20" s="183" t="s">
        <v>91</v>
      </c>
      <c r="C20" s="254"/>
      <c r="D20" s="79" t="s">
        <v>9</v>
      </c>
      <c r="E20" s="103">
        <v>2016</v>
      </c>
      <c r="F20" s="93" t="s">
        <v>32</v>
      </c>
      <c r="G20" s="94">
        <f>G22+G23+G24+G25+G26</f>
        <v>12050.5</v>
      </c>
      <c r="H20" s="203">
        <f>H22+H23+H24+H25+H26</f>
        <v>2.6260000000000003</v>
      </c>
      <c r="I20" s="204">
        <f>I22+I23+I24+I25+I26</f>
        <v>3784.2397800000003</v>
      </c>
      <c r="J20" s="93" t="s">
        <v>32</v>
      </c>
      <c r="K20" s="205">
        <f>K22+K23+K24+K25</f>
        <v>0</v>
      </c>
      <c r="L20" s="205">
        <f>L22+L23+L24+L25</f>
        <v>0</v>
      </c>
      <c r="M20" s="93" t="s">
        <v>32</v>
      </c>
      <c r="N20" s="205">
        <f>N22+N23+N24+N25+N26</f>
        <v>12050.5</v>
      </c>
      <c r="O20" s="205">
        <f>O22+O23+O24+O25+O26</f>
        <v>2.6260000000000003</v>
      </c>
      <c r="P20" s="204">
        <f>P22+P23+P24+P25+P26+P27</f>
        <v>3399.2458699999997</v>
      </c>
      <c r="Q20" s="206">
        <f>Q22+Q23+Q24+Q25+Q26+Q27</f>
        <v>3057.0524299999997</v>
      </c>
      <c r="R20" s="204">
        <f>R22+R23+R24+R25+R26+R27</f>
        <v>342.19344</v>
      </c>
      <c r="S20" s="186">
        <f>R20/P20*100</f>
        <v>10.066745774997441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ht="25.5" customHeight="1">
      <c r="A21" s="98"/>
      <c r="B21" s="207" t="s">
        <v>12</v>
      </c>
      <c r="C21" s="254"/>
      <c r="D21" s="80"/>
      <c r="E21" s="80"/>
      <c r="F21" s="81"/>
      <c r="G21" s="81"/>
      <c r="H21" s="81"/>
      <c r="I21" s="82"/>
      <c r="J21" s="81"/>
      <c r="K21" s="81"/>
      <c r="L21" s="81"/>
      <c r="M21" s="81"/>
      <c r="N21" s="81"/>
      <c r="O21" s="81"/>
      <c r="P21" s="82"/>
      <c r="Q21" s="82"/>
      <c r="R21" s="82"/>
      <c r="S21" s="18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19" ht="41.25" customHeight="1">
      <c r="A22" s="98" t="s">
        <v>83</v>
      </c>
      <c r="B22" s="103" t="s">
        <v>69</v>
      </c>
      <c r="C22" s="254"/>
      <c r="D22" s="208" t="s">
        <v>9</v>
      </c>
      <c r="E22" s="103">
        <v>2016</v>
      </c>
      <c r="F22" s="93" t="s">
        <v>32</v>
      </c>
      <c r="G22" s="102">
        <v>1400</v>
      </c>
      <c r="H22" s="209">
        <v>0.28</v>
      </c>
      <c r="I22" s="210">
        <v>473.80115</v>
      </c>
      <c r="J22" s="93" t="s">
        <v>32</v>
      </c>
      <c r="K22" s="102">
        <v>0</v>
      </c>
      <c r="L22" s="211">
        <v>0</v>
      </c>
      <c r="M22" s="93" t="s">
        <v>32</v>
      </c>
      <c r="N22" s="102">
        <v>1400</v>
      </c>
      <c r="O22" s="209">
        <v>0.28</v>
      </c>
      <c r="P22" s="210">
        <f aca="true" t="shared" si="1" ref="P22:P27">Q22+R22</f>
        <v>391.6563</v>
      </c>
      <c r="Q22" s="210">
        <v>351.656</v>
      </c>
      <c r="R22" s="210">
        <v>40.0003</v>
      </c>
      <c r="S22" s="186">
        <f>R22/P22*100</f>
        <v>10.213112874732259</v>
      </c>
    </row>
    <row r="23" spans="1:19" ht="39" customHeight="1">
      <c r="A23" s="98" t="s">
        <v>84</v>
      </c>
      <c r="B23" s="103" t="s">
        <v>70</v>
      </c>
      <c r="C23" s="254"/>
      <c r="D23" s="208" t="s">
        <v>9</v>
      </c>
      <c r="E23" s="103">
        <v>2016</v>
      </c>
      <c r="F23" s="93" t="s">
        <v>32</v>
      </c>
      <c r="G23" s="102">
        <v>2350</v>
      </c>
      <c r="H23" s="209">
        <v>0.47</v>
      </c>
      <c r="I23" s="210">
        <v>779.22517</v>
      </c>
      <c r="J23" s="93" t="s">
        <v>32</v>
      </c>
      <c r="K23" s="102">
        <v>0</v>
      </c>
      <c r="L23" s="211">
        <v>0</v>
      </c>
      <c r="M23" s="93" t="s">
        <v>32</v>
      </c>
      <c r="N23" s="102">
        <v>2350</v>
      </c>
      <c r="O23" s="209">
        <v>0.47</v>
      </c>
      <c r="P23" s="210">
        <f t="shared" si="1"/>
        <v>736.3677399999999</v>
      </c>
      <c r="Q23" s="210">
        <v>662.367</v>
      </c>
      <c r="R23" s="210">
        <v>74.00074</v>
      </c>
      <c r="S23" s="186">
        <f>R23/P23*100</f>
        <v>10.049427206031595</v>
      </c>
    </row>
    <row r="24" spans="1:19" ht="37.5" customHeight="1">
      <c r="A24" s="98" t="s">
        <v>85</v>
      </c>
      <c r="B24" s="103" t="s">
        <v>71</v>
      </c>
      <c r="C24" s="254"/>
      <c r="D24" s="208" t="s">
        <v>9</v>
      </c>
      <c r="E24" s="103">
        <v>2016</v>
      </c>
      <c r="F24" s="93" t="s">
        <v>32</v>
      </c>
      <c r="G24" s="102">
        <v>4000</v>
      </c>
      <c r="H24" s="209">
        <v>0.8</v>
      </c>
      <c r="I24" s="210">
        <v>1348.8018</v>
      </c>
      <c r="J24" s="93" t="s">
        <v>32</v>
      </c>
      <c r="K24" s="102">
        <v>0</v>
      </c>
      <c r="L24" s="211">
        <v>0</v>
      </c>
      <c r="M24" s="93" t="s">
        <v>32</v>
      </c>
      <c r="N24" s="102">
        <v>4000</v>
      </c>
      <c r="O24" s="209">
        <v>0.8</v>
      </c>
      <c r="P24" s="210">
        <f t="shared" si="1"/>
        <v>1112.76146</v>
      </c>
      <c r="Q24" s="210">
        <v>997.761</v>
      </c>
      <c r="R24" s="210">
        <v>115.00046</v>
      </c>
      <c r="S24" s="186">
        <f>R24/P24*100</f>
        <v>10.334691138566212</v>
      </c>
    </row>
    <row r="25" spans="1:19" ht="45.75" customHeight="1">
      <c r="A25" s="98" t="s">
        <v>86</v>
      </c>
      <c r="B25" s="103" t="s">
        <v>72</v>
      </c>
      <c r="C25" s="254"/>
      <c r="D25" s="208" t="s">
        <v>9</v>
      </c>
      <c r="E25" s="103">
        <v>2016</v>
      </c>
      <c r="F25" s="93" t="s">
        <v>32</v>
      </c>
      <c r="G25" s="102">
        <v>2400</v>
      </c>
      <c r="H25" s="209">
        <v>0.533</v>
      </c>
      <c r="I25" s="210">
        <v>794.90792</v>
      </c>
      <c r="J25" s="93" t="s">
        <v>32</v>
      </c>
      <c r="K25" s="102">
        <v>0</v>
      </c>
      <c r="L25" s="211">
        <v>0</v>
      </c>
      <c r="M25" s="93" t="s">
        <v>32</v>
      </c>
      <c r="N25" s="102">
        <v>2400</v>
      </c>
      <c r="O25" s="209">
        <v>0.533</v>
      </c>
      <c r="P25" s="210">
        <f t="shared" si="1"/>
        <v>790.93338</v>
      </c>
      <c r="Q25" s="210">
        <v>711.432</v>
      </c>
      <c r="R25" s="210">
        <v>79.50138</v>
      </c>
      <c r="S25" s="186">
        <f>R25/P25*100</f>
        <v>10.05158993289675</v>
      </c>
    </row>
    <row r="26" spans="1:19" ht="64.5" customHeight="1">
      <c r="A26" s="98" t="s">
        <v>87</v>
      </c>
      <c r="B26" s="103" t="s">
        <v>75</v>
      </c>
      <c r="C26" s="254"/>
      <c r="D26" s="208" t="s">
        <v>9</v>
      </c>
      <c r="E26" s="103">
        <v>2016</v>
      </c>
      <c r="F26" s="93" t="s">
        <v>32</v>
      </c>
      <c r="G26" s="102">
        <v>1900.5</v>
      </c>
      <c r="H26" s="209">
        <v>0.543</v>
      </c>
      <c r="I26" s="210">
        <v>387.50374</v>
      </c>
      <c r="J26" s="93" t="s">
        <v>32</v>
      </c>
      <c r="K26" s="102">
        <v>0</v>
      </c>
      <c r="L26" s="211">
        <v>0</v>
      </c>
      <c r="M26" s="93" t="s">
        <v>32</v>
      </c>
      <c r="N26" s="102">
        <v>1900.5</v>
      </c>
      <c r="O26" s="209">
        <v>0.543</v>
      </c>
      <c r="P26" s="210">
        <f t="shared" si="1"/>
        <v>319.69056</v>
      </c>
      <c r="Q26" s="210">
        <v>286</v>
      </c>
      <c r="R26" s="210">
        <v>33.69056</v>
      </c>
      <c r="S26" s="186">
        <f>R26/P26*100</f>
        <v>10.538490720526749</v>
      </c>
    </row>
    <row r="27" spans="1:19" ht="55.5" customHeight="1">
      <c r="A27" s="98"/>
      <c r="B27" s="103" t="s">
        <v>97</v>
      </c>
      <c r="C27" s="254"/>
      <c r="D27" s="208"/>
      <c r="E27" s="103"/>
      <c r="F27" s="93"/>
      <c r="G27" s="102"/>
      <c r="H27" s="209"/>
      <c r="I27" s="210"/>
      <c r="J27" s="93"/>
      <c r="K27" s="102"/>
      <c r="L27" s="211"/>
      <c r="M27" s="93"/>
      <c r="N27" s="102"/>
      <c r="O27" s="209"/>
      <c r="P27" s="210">
        <f t="shared" si="1"/>
        <v>47.83643</v>
      </c>
      <c r="Q27" s="210">
        <v>47.83643</v>
      </c>
      <c r="R27" s="210"/>
      <c r="S27" s="186"/>
    </row>
    <row r="28" spans="1:19" ht="58.5" customHeight="1">
      <c r="A28" s="98" t="s">
        <v>95</v>
      </c>
      <c r="B28" s="212" t="s">
        <v>93</v>
      </c>
      <c r="C28" s="254"/>
      <c r="D28" s="213" t="s">
        <v>9</v>
      </c>
      <c r="E28" s="197">
        <v>2016</v>
      </c>
      <c r="F28" s="198" t="s">
        <v>32</v>
      </c>
      <c r="G28" s="214">
        <v>0</v>
      </c>
      <c r="H28" s="215">
        <v>0</v>
      </c>
      <c r="I28" s="215">
        <v>0</v>
      </c>
      <c r="J28" s="198" t="s">
        <v>32</v>
      </c>
      <c r="K28" s="214">
        <v>0</v>
      </c>
      <c r="L28" s="215">
        <v>0</v>
      </c>
      <c r="M28" s="198" t="s">
        <v>32</v>
      </c>
      <c r="N28" s="214">
        <v>0</v>
      </c>
      <c r="O28" s="215">
        <v>0</v>
      </c>
      <c r="P28" s="215">
        <v>0</v>
      </c>
      <c r="Q28" s="215">
        <v>0</v>
      </c>
      <c r="R28" s="215">
        <v>0</v>
      </c>
      <c r="S28" s="216">
        <v>0</v>
      </c>
    </row>
    <row r="29" spans="1:19" ht="18.75">
      <c r="A29" s="163"/>
      <c r="B29" s="164"/>
      <c r="C29" s="165"/>
      <c r="D29" s="162"/>
      <c r="E29" s="59"/>
      <c r="F29" s="166"/>
      <c r="G29" s="58"/>
      <c r="H29" s="60"/>
      <c r="I29" s="57"/>
      <c r="J29" s="166"/>
      <c r="K29" s="58"/>
      <c r="L29" s="60"/>
      <c r="M29" s="166"/>
      <c r="N29" s="58"/>
      <c r="O29" s="60"/>
      <c r="P29" s="57"/>
      <c r="Q29" s="57"/>
      <c r="R29" s="57"/>
      <c r="S29" s="56"/>
    </row>
    <row r="30" spans="1:19" ht="69.75" customHeight="1">
      <c r="A30" s="167"/>
      <c r="B30" s="258" t="s">
        <v>3</v>
      </c>
      <c r="C30" s="258"/>
      <c r="D30" s="168"/>
      <c r="E30" s="168"/>
      <c r="F30" s="169"/>
      <c r="G30" s="169"/>
      <c r="H30" s="169"/>
      <c r="I30" s="259" t="s">
        <v>76</v>
      </c>
      <c r="J30" s="259"/>
      <c r="K30" s="259"/>
      <c r="L30" s="259"/>
      <c r="M30" s="259"/>
      <c r="N30" s="259"/>
      <c r="O30" s="259"/>
      <c r="P30" s="259"/>
      <c r="Q30" s="259"/>
      <c r="R30" s="259"/>
      <c r="S30" s="170"/>
    </row>
    <row r="31" spans="1:19" ht="30" customHeight="1">
      <c r="A31" s="167"/>
      <c r="B31" s="256" t="s">
        <v>73</v>
      </c>
      <c r="C31" s="256"/>
      <c r="D31" s="256"/>
      <c r="E31" s="256"/>
      <c r="F31" s="256"/>
      <c r="G31" s="256"/>
      <c r="H31" s="169"/>
      <c r="I31" s="257" t="s">
        <v>74</v>
      </c>
      <c r="J31" s="257"/>
      <c r="K31" s="257"/>
      <c r="L31" s="257"/>
      <c r="M31" s="257"/>
      <c r="N31" s="257"/>
      <c r="O31" s="257"/>
      <c r="P31" s="257"/>
      <c r="Q31" s="257"/>
      <c r="R31" s="257"/>
      <c r="S31" s="171"/>
    </row>
    <row r="32" spans="1:19" ht="12.75" customHeight="1">
      <c r="A32" s="167"/>
      <c r="B32" s="172"/>
      <c r="C32" s="173"/>
      <c r="D32" s="174"/>
      <c r="E32" s="174"/>
      <c r="F32" s="169"/>
      <c r="G32" s="169"/>
      <c r="H32" s="169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170"/>
    </row>
    <row r="33" spans="1:19" ht="22.5">
      <c r="A33" s="144"/>
      <c r="B33" s="175" t="s">
        <v>1</v>
      </c>
      <c r="C33" s="176"/>
      <c r="D33" s="177"/>
      <c r="E33" s="177"/>
      <c r="F33" s="178"/>
      <c r="G33" s="178"/>
      <c r="H33" s="178"/>
      <c r="I33" s="149"/>
      <c r="J33" s="179"/>
      <c r="K33" s="179"/>
      <c r="L33" s="179"/>
      <c r="M33" s="179"/>
      <c r="N33" s="179"/>
      <c r="O33" s="180" t="s">
        <v>1</v>
      </c>
      <c r="P33" s="173"/>
      <c r="Q33" s="173"/>
      <c r="R33" s="173"/>
      <c r="S33" s="175"/>
    </row>
    <row r="34" spans="1:19" ht="18.75">
      <c r="A34" s="181"/>
      <c r="B34" s="170"/>
      <c r="C34" s="176"/>
      <c r="D34" s="177"/>
      <c r="E34" s="177"/>
      <c r="F34" s="178"/>
      <c r="G34" s="178"/>
      <c r="H34" s="178"/>
      <c r="I34" s="180"/>
      <c r="J34" s="180"/>
      <c r="K34" s="180"/>
      <c r="L34" s="180"/>
      <c r="M34" s="180"/>
      <c r="N34" s="180"/>
      <c r="O34" s="180"/>
      <c r="P34" s="176"/>
      <c r="Q34" s="176"/>
      <c r="R34" s="176"/>
      <c r="S34" s="175"/>
    </row>
    <row r="35" spans="1:19" ht="18.75">
      <c r="A35" s="181"/>
      <c r="B35" s="170"/>
      <c r="C35" s="176"/>
      <c r="D35" s="177"/>
      <c r="E35" s="177"/>
      <c r="F35" s="178"/>
      <c r="G35" s="178"/>
      <c r="H35" s="178"/>
      <c r="I35" s="180"/>
      <c r="J35" s="180"/>
      <c r="K35" s="180"/>
      <c r="L35" s="180"/>
      <c r="M35" s="180"/>
      <c r="N35" s="180"/>
      <c r="O35" s="180"/>
      <c r="P35" s="176"/>
      <c r="Q35" s="176"/>
      <c r="R35" s="176"/>
      <c r="S35" s="175"/>
    </row>
    <row r="36" spans="1:19" ht="18.75">
      <c r="A36" s="9"/>
      <c r="B36" s="1"/>
      <c r="C36" s="16"/>
      <c r="D36" s="18"/>
      <c r="E36" s="18"/>
      <c r="F36" s="19"/>
      <c r="G36" s="19"/>
      <c r="H36" s="19"/>
      <c r="I36" s="17"/>
      <c r="J36" s="17"/>
      <c r="K36" s="17"/>
      <c r="L36" s="17"/>
      <c r="M36" s="17"/>
      <c r="N36" s="17"/>
      <c r="O36" s="17"/>
      <c r="P36" s="16"/>
      <c r="Q36" s="16"/>
      <c r="R36" s="16"/>
      <c r="S36" s="6"/>
    </row>
    <row r="37" spans="1:19" ht="18.75">
      <c r="A37" s="9"/>
      <c r="B37" s="1"/>
      <c r="C37" s="16"/>
      <c r="D37" s="18"/>
      <c r="E37" s="18"/>
      <c r="F37" s="19"/>
      <c r="G37" s="19"/>
      <c r="H37" s="19"/>
      <c r="I37" s="17"/>
      <c r="J37" s="17"/>
      <c r="K37" s="17"/>
      <c r="L37" s="17"/>
      <c r="M37" s="17"/>
      <c r="N37" s="17"/>
      <c r="O37" s="17"/>
      <c r="P37" s="16"/>
      <c r="Q37" s="16"/>
      <c r="R37" s="16"/>
      <c r="S37" s="6"/>
    </row>
    <row r="38" spans="1:19" ht="18.75">
      <c r="A38" s="9"/>
      <c r="B38" s="1"/>
      <c r="C38" s="16"/>
      <c r="D38" s="18"/>
      <c r="E38" s="18"/>
      <c r="F38" s="19"/>
      <c r="G38" s="19"/>
      <c r="H38" s="19"/>
      <c r="I38" s="17"/>
      <c r="J38" s="17"/>
      <c r="K38" s="17"/>
      <c r="L38" s="17"/>
      <c r="M38" s="17"/>
      <c r="N38" s="17"/>
      <c r="O38" s="17"/>
      <c r="P38" s="16"/>
      <c r="Q38" s="16"/>
      <c r="R38" s="16"/>
      <c r="S38" s="6"/>
    </row>
    <row r="39" spans="1:19" ht="18.75">
      <c r="A39" s="9"/>
      <c r="B39" s="1"/>
      <c r="C39" s="16"/>
      <c r="D39" s="18"/>
      <c r="E39" s="18"/>
      <c r="F39" s="19"/>
      <c r="G39" s="19"/>
      <c r="H39" s="19"/>
      <c r="I39" s="17"/>
      <c r="J39" s="17"/>
      <c r="K39" s="17"/>
      <c r="L39" s="17"/>
      <c r="M39" s="17"/>
      <c r="N39" s="17"/>
      <c r="O39" s="17"/>
      <c r="P39" s="16"/>
      <c r="Q39" s="16"/>
      <c r="R39" s="16"/>
      <c r="S39" s="6"/>
    </row>
    <row r="40" spans="1:19" ht="18.75">
      <c r="A40" s="9"/>
      <c r="B40" s="1"/>
      <c r="C40" s="16"/>
      <c r="D40" s="18"/>
      <c r="E40" s="18"/>
      <c r="F40" s="19"/>
      <c r="G40" s="19"/>
      <c r="H40" s="19"/>
      <c r="I40" s="17"/>
      <c r="J40" s="17"/>
      <c r="K40" s="17"/>
      <c r="L40" s="17"/>
      <c r="M40" s="17"/>
      <c r="N40" s="17"/>
      <c r="O40" s="17"/>
      <c r="P40" s="16"/>
      <c r="Q40" s="16"/>
      <c r="R40" s="16"/>
      <c r="S40" s="6"/>
    </row>
    <row r="41" spans="1:3" ht="18.75">
      <c r="A41" s="10"/>
      <c r="B41" s="5"/>
      <c r="C41" s="20"/>
    </row>
    <row r="42" spans="1:3" ht="18.75">
      <c r="A42" s="11"/>
      <c r="B42" s="5"/>
      <c r="C42" s="20"/>
    </row>
  </sheetData>
  <sheetProtection/>
  <mergeCells count="31">
    <mergeCell ref="P8:R11"/>
    <mergeCell ref="J8:L11"/>
    <mergeCell ref="H12:H13"/>
    <mergeCell ref="I12:I13"/>
    <mergeCell ref="C17:C28"/>
    <mergeCell ref="M2:S2"/>
    <mergeCell ref="B31:G31"/>
    <mergeCell ref="I31:R32"/>
    <mergeCell ref="B30:C30"/>
    <mergeCell ref="I30:R30"/>
    <mergeCell ref="M3:S3"/>
    <mergeCell ref="F8:I11"/>
    <mergeCell ref="B6:R6"/>
    <mergeCell ref="F12:F13"/>
    <mergeCell ref="A8:A13"/>
    <mergeCell ref="B8:B13"/>
    <mergeCell ref="C8:C13"/>
    <mergeCell ref="N12:N13"/>
    <mergeCell ref="O12:O13"/>
    <mergeCell ref="D8:D13"/>
    <mergeCell ref="E8:E13"/>
    <mergeCell ref="M8:O11"/>
    <mergeCell ref="M12:M13"/>
    <mergeCell ref="J12:J13"/>
    <mergeCell ref="M1:S1"/>
    <mergeCell ref="G12:G13"/>
    <mergeCell ref="S8:S13"/>
    <mergeCell ref="P12:P13"/>
    <mergeCell ref="Q12:R12"/>
    <mergeCell ref="K12:K13"/>
    <mergeCell ref="L12:L13"/>
  </mergeCells>
  <printOptions/>
  <pageMargins left="0.15748031496062992" right="0.1968503937007874" top="0.15748031496062992" bottom="0.15748031496062992" header="0.15748031496062992" footer="0.15748031496062992"/>
  <pageSetup fitToHeight="2" horizontalDpi="600" verticalDpi="600" orientation="landscape" paperSize="9" scale="66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2016-12-12T11:18:26Z</cp:lastPrinted>
  <dcterms:created xsi:type="dcterms:W3CDTF">2004-12-20T06:56:27Z</dcterms:created>
  <dcterms:modified xsi:type="dcterms:W3CDTF">2016-12-12T11:18:41Z</dcterms:modified>
  <cp:category/>
  <cp:version/>
  <cp:contentType/>
  <cp:contentStatus/>
</cp:coreProperties>
</file>